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4580" yWindow="-135" windowWidth="13305" windowHeight="11040" tabRatio="500"/>
  </bookViews>
  <sheets>
    <sheet name="Tracking" sheetId="1" r:id="rId1"/>
    <sheet name="Reconciliation&amp;Closeout" sheetId="4" r:id="rId2"/>
    <sheet name="Sheet2" sheetId="2" r:id="rId3"/>
  </sheets>
  <externalReferences>
    <externalReference r:id="rId4"/>
    <externalReference r:id="rId5"/>
    <externalReference r:id="rId6"/>
    <externalReference r:id="rId7"/>
    <externalReference r:id="rId8"/>
  </externalReferences>
  <definedNames>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 localSheetId="1">#REF!</definedName>
    <definedName name="\P">#REF!</definedName>
    <definedName name="\Q" localSheetId="1">#REF!</definedName>
    <definedName name="\Q">#REF!</definedName>
    <definedName name="\R" localSheetId="1">#REF!</definedName>
    <definedName name="\R">#REF!</definedName>
    <definedName name="\S" localSheetId="1">#REF!</definedName>
    <definedName name="\S">#REF!</definedName>
    <definedName name="\u" localSheetId="1">#REF!</definedName>
    <definedName name="\u">#REF!</definedName>
    <definedName name="\v" localSheetId="1">#REF!</definedName>
    <definedName name="\v">#REF!</definedName>
    <definedName name="\x" localSheetId="1">#REF!</definedName>
    <definedName name="\x">#REF!</definedName>
    <definedName name="\y" localSheetId="1">#REF!</definedName>
    <definedName name="\y">#REF!</definedName>
    <definedName name="\z" localSheetId="1">#REF!</definedName>
    <definedName name="\z">#REF!</definedName>
    <definedName name="cumulative_federal_funds_authorized" localSheetId="1">#REF!</definedName>
    <definedName name="cumulative_federal_funds_authorized">#REF!</definedName>
    <definedName name="de">[1]input!$I$123:$J$127</definedName>
    <definedName name="Deficit" localSheetId="1">'Reconciliation&amp;Closeout'!$F$55</definedName>
    <definedName name="Deficit">#REF!</definedName>
    <definedName name="direct_expenditure_total" localSheetId="1">'Reconciliation&amp;Closeout'!#REF!</definedName>
    <definedName name="direct_expenditure_total">#REF!</definedName>
    <definedName name="disbursed_program_income" localSheetId="1">#REF!</definedName>
    <definedName name="disbursed_program_income">#REF!</definedName>
    <definedName name="ENTER_IN_THESE_CELLS" localSheetId="1">[1]input!$E$177,[1]input!$D$170:$D$173,[1]input!$D$161,[1]input!$D$158:$D$159,[1]input!$D$155,[1]input!#REF!,[1]input!$D$142,[1]input!$D$140,[1]input!$D$131:$D$135,[1]input!$D$84:$D$87,[1]input!$D$65,[1]input!$D$62,[1]input!$C$16:$D$16,[1]input!$D$3:$D$11,[1]input!$D$187:$D$190</definedName>
    <definedName name="ENTER_IN_THESE_CELLS">[1]input!$E$177,[1]input!$D$170:$D$173,[1]input!$D$161,[1]input!$D$158:$D$159,[1]input!$D$155,[1]input!#REF!,[1]input!$D$142,[1]input!$D$140,[1]input!$D$131:$D$135,[1]input!$D$84:$D$87,[1]input!$D$65,[1]input!$D$62,[1]input!$C$16:$D$16,[1]input!$D$3:$D$11,[1]input!$D$187:$D$190</definedName>
    <definedName name="ENTER_IN_THESE_CELLZ" localSheetId="1">#REF!,#REF!,#REF!,#REF!,#REF!,#REF!,#REF!,#REF!,#REF!,#REF!,#REF!,#REF!,#REF!,#REF!,#REF!</definedName>
    <definedName name="ENTER_IN_THESE_CELLZ">#REF!,#REF!,#REF!,#REF!,#REF!,#REF!,#REF!,#REF!,#REF!,#REF!,#REF!,#REF!,#REF!,#REF!,#REF!</definedName>
    <definedName name="FAtypesList">[2]input!$O$26:$O$29</definedName>
    <definedName name="federal_share_of_unliquidated_obligations" localSheetId="1">#REF!</definedName>
    <definedName name="federal_share_of_unliquidated_obligations">#REF!</definedName>
    <definedName name="FedShareNetOutlays_SF269I31">[3]SF269!$I$31</definedName>
    <definedName name="FedShareUnliqObl_SF269_I34">[3]SF269!$I$34</definedName>
    <definedName name="funds_available_for_oustanding_obligations" localSheetId="1">#REF!</definedName>
    <definedName name="funds_available_for_oustanding_obligations">#REF!</definedName>
    <definedName name="Funds_returned_to_Awards_Receivable" localSheetId="1">'Reconciliation&amp;Closeout'!#REF!</definedName>
    <definedName name="Funds_returned_to_Awards_Receivable">#REF!</definedName>
    <definedName name="Grantee_Carryover_Request" localSheetId="1">'Reconciliation&amp;Closeout'!#REF!</definedName>
    <definedName name="Grantee_Carryover_Request">#REF!</definedName>
    <definedName name="grantee_carryover_request__" localSheetId="1">#REF!</definedName>
    <definedName name="grantee_carryover_request__">#REF!</definedName>
    <definedName name="Grantee_Carryover_Request__10X" localSheetId="1">'Reconciliation&amp;Closeout'!#REF!</definedName>
    <definedName name="Grantee_Carryover_Request__10X">#REF!</definedName>
    <definedName name="INPUT_CELLS">[1]input!$E$229,[1]input!$E$228,[1]input!$C$320,[1]input!$E$310,[1]input!$E$281:$E$308,[1]input!$E$225,[1]input!$E$224,[1]input!$E$217:$E$218,[1]input!$E$214,[1]input!$E$211,[1]input!$E$206:$E$208,[1]input!$E$194,[1]input!$D$187:$D$190,[1]input!$E$177,[1]input!$D$170:$D$173,[1]input!$D$155</definedName>
    <definedName name="INPUT_CELLZ" localSheetId="1">#REF!,#REF!,#REF!,#REF!,#REF!,#REF!,#REF!,#REF!,#REF!,#REF!,#REF!,#REF!,#REF!,#REF!,#REF!,#REF!</definedName>
    <definedName name="INPUT_CELLZ">#REF!,#REF!,#REF!,#REF!,#REF!,#REF!,#REF!,#REF!,#REF!,#REF!,#REF!,#REF!,#REF!,#REF!,#REF!,#REF!</definedName>
    <definedName name="MACRO_3" localSheetId="1">'Reconciliation&amp;Closeout'!MACRO_3</definedName>
    <definedName name="MACRO_3">[0]!MACRO_3</definedName>
    <definedName name="MACRO_ONE" localSheetId="1">'Reconciliation&amp;Closeout'!MACRO_ONE</definedName>
    <definedName name="MACRO_ONE">[0]!MACRO_ONE</definedName>
    <definedName name="Macro1" localSheetId="1">'Reconciliation&amp;Closeout'!Macro1</definedName>
    <definedName name="Macro1">[0]!Macro1</definedName>
    <definedName name="Macro3" localSheetId="1">'Reconciliation&amp;Closeout'!Macro3</definedName>
    <definedName name="Macro3">[0]!Macro3</definedName>
    <definedName name="net_outlays_previously_reported" localSheetId="1">#REF!</definedName>
    <definedName name="net_outlays_previously_reported">#REF!</definedName>
    <definedName name="net_outlays_this_reporting_period" localSheetId="1">#REF!</definedName>
    <definedName name="net_outlays_this_reporting_period">#REF!</definedName>
    <definedName name="net_outlays_to_date" localSheetId="1">#REF!</definedName>
    <definedName name="net_outlays_to_date">#REF!</definedName>
    <definedName name="non_federal_outlays" localSheetId="1">#REF!</definedName>
    <definedName name="non_federal_outlays">#REF!</definedName>
    <definedName name="non_federal_share_of_unliquidated_obligations" localSheetId="1">#REF!</definedName>
    <definedName name="non_federal_share_of_unliquidated_obligations">#REF!</definedName>
    <definedName name="NONFED_UNLIQ_OBL" localSheetId="1">#REF!</definedName>
    <definedName name="NONFED_UNLIQ_OBL">#REF!</definedName>
    <definedName name="PREV_CUM_AMT_OF_FED_FUNDS" localSheetId="1">#REF!</definedName>
    <definedName name="PREV_CUM_AMT_OF_FED_FUNDS">#REF!</definedName>
    <definedName name="PREV_FED_SHR_OF_OUTLAYS" localSheetId="1">#REF!</definedName>
    <definedName name="PREV_FED_SHR_OF_OUTLAYS">#REF!</definedName>
    <definedName name="PREV_FED_SHR_UNLIQ_OBL" localSheetId="1">#REF!</definedName>
    <definedName name="PREV_FED_SHR_UNLIQ_OBL">#REF!</definedName>
    <definedName name="PREV_NET_OUTLAYS" localSheetId="1">#REF!</definedName>
    <definedName name="PREV_NET_OUTLAYS">#REF!</definedName>
    <definedName name="PREV_UNEXPENDED_BALANCE" localSheetId="1">#REF!</definedName>
    <definedName name="PREV_UNEXPENDED_BALANCE">#REF!</definedName>
    <definedName name="previous_budget_carryover_request" localSheetId="1">#REF!</definedName>
    <definedName name="previous_budget_carryover_request">#REF!</definedName>
    <definedName name="_xlnm.Print_Area" localSheetId="1">'Reconciliation&amp;Closeout'!$A$1:$F$62</definedName>
    <definedName name="_xlnm.Print_Area" localSheetId="0">Tracking!$A$1:$U$58</definedName>
    <definedName name="print_gabs" localSheetId="1">'Reconciliation&amp;Closeout'!print_gabs</definedName>
    <definedName name="print_gabs">[0]!print_gabs</definedName>
    <definedName name="print_idc_worksheet" localSheetId="1">'Reconciliation&amp;Closeout'!print_idc_worksheet</definedName>
    <definedName name="print_idc_worksheet">[0]!print_idc_worksheet</definedName>
    <definedName name="PRINT_IDC_WS" localSheetId="1">'Reconciliation&amp;Closeout'!PRINT_IDC_WS</definedName>
    <definedName name="PRINT_IDC_WS">[0]!PRINT_IDC_WS</definedName>
    <definedName name="PRINT_OO" localSheetId="1">'Reconciliation&amp;Closeout'!PRINT_OO</definedName>
    <definedName name="PRINT_OO">[0]!PRINT_OO</definedName>
    <definedName name="print_outstanding_obligations" localSheetId="1">'Reconciliation&amp;Closeout'!print_outstanding_obligations</definedName>
    <definedName name="print_outstanding_obligations">[0]!print_outstanding_obligations</definedName>
    <definedName name="PRINTGABS" localSheetId="1">'Reconciliation&amp;Closeout'!PRINTGABS</definedName>
    <definedName name="PRINTGABS">[0]!PRINTGABS</definedName>
    <definedName name="ProgInc_dropdown">[3]input!$M$25:$M$26</definedName>
    <definedName name="program_income_deduction" localSheetId="1">#REF!</definedName>
    <definedName name="program_income_deduction">#REF!</definedName>
    <definedName name="REC" localSheetId="1">#REF!</definedName>
    <definedName name="REC">#REF!</definedName>
    <definedName name="Restricted_Funds" localSheetId="1">'Reconciliation&amp;Closeout'!#REF!</definedName>
    <definedName name="Restricted_Funds">#REF!</definedName>
    <definedName name="SF425rpttype" localSheetId="1">[4]input!$J$25:$J$28</definedName>
    <definedName name="SF425rpttype">[5]input!$J$25:$J$28</definedName>
    <definedName name="SF425RptTypes">[3]input!$J$25:$J$28</definedName>
    <definedName name="THESE_CELLS_ARE_COPIED" localSheetId="1">#REF!,#REF!,#REF!</definedName>
    <definedName name="THESE_CELLS_ARE_COPIED">#REF!,#REF!,#REF!</definedName>
    <definedName name="THESE_CELLS_ARE_COPIED_TO_ANOTHER_FILE">[1]input!$E$364:$E$393,[1]input!$E$233:$E$236,[1]input!$C$19:$D$19</definedName>
    <definedName name="total_federal_outlays_and_unliquidated_obligations" localSheetId="1">#REF!</definedName>
    <definedName name="total_federal_outlays_and_unliquidated_obligations">#REF!</definedName>
    <definedName name="total_federal_share_of_outlays" localSheetId="1">#REF!</definedName>
    <definedName name="total_federal_share_of_outlays">#REF!</definedName>
    <definedName name="total_outlays_this_reporting_period" localSheetId="1">#REF!</definedName>
    <definedName name="total_outlays_this_reporting_period">#REF!</definedName>
    <definedName name="total_program_income_realized" localSheetId="1">#REF!</definedName>
    <definedName name="total_program_income_realized">#REF!</definedName>
    <definedName name="total_unliquidated_obligations" localSheetId="1">#REF!</definedName>
    <definedName name="total_unliquidated_obligations">#REF!</definedName>
    <definedName name="TotalCostSharePledge_inputE150" localSheetId="1">[4]input!$E$163</definedName>
    <definedName name="TotalCostSharePledge_inputE150">[5]input!$E$163</definedName>
    <definedName name="TotalCostSharePledge_inputE157">[3]input!$E$175</definedName>
    <definedName name="TotalFederalFundsAwarded_inputE107" localSheetId="1">[4]input!$D$112</definedName>
    <definedName name="TotalFederalFundsAwarded_inputE107">[5]input!$D$112</definedName>
    <definedName name="TotalNetFederalOutlays_inputE153" localSheetId="1">[4]input!$E$166</definedName>
    <definedName name="TotalNetFederalOutlays_inputE153">[5]input!$E$166</definedName>
    <definedName name="TotalNetFederalOutlays_inputE160">[3]input!$E$178</definedName>
    <definedName name="undisbursed_program_income" localSheetId="1">#REF!</definedName>
    <definedName name="undisbursed_program_income">#REF!</definedName>
    <definedName name="unobligated_balance_of_federal_funds" localSheetId="1">#REF!</definedName>
    <definedName name="unobligated_balance_of_federal_funds">#REF!</definedName>
    <definedName name="YesNo">[3]input!$J$32:$J$33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40" i="1" l="1"/>
  <c r="T40" i="1"/>
  <c r="S40" i="1"/>
  <c r="R40" i="1"/>
  <c r="B34" i="1"/>
  <c r="U35" i="1"/>
  <c r="D26" i="4"/>
  <c r="E26" i="4"/>
  <c r="S6" i="1"/>
  <c r="S34" i="1"/>
  <c r="E25" i="4"/>
  <c r="D9" i="4"/>
  <c r="B6" i="1"/>
  <c r="C9" i="4"/>
  <c r="T57" i="1"/>
  <c r="E18" i="4"/>
  <c r="D18" i="4"/>
  <c r="Q35" i="1"/>
  <c r="R34" i="1"/>
  <c r="D17" i="4"/>
  <c r="C18" i="4"/>
  <c r="Q7" i="1"/>
  <c r="Q8" i="1"/>
  <c r="Q9" i="1"/>
  <c r="Q10" i="1"/>
  <c r="Q11" i="1"/>
  <c r="Q12" i="1"/>
  <c r="Q13" i="1"/>
  <c r="Q14" i="1"/>
  <c r="Q15" i="1"/>
  <c r="Q16" i="1"/>
  <c r="Q17" i="1"/>
  <c r="Q18" i="1"/>
  <c r="Q19" i="1"/>
  <c r="Q20" i="1"/>
  <c r="Q21" i="1"/>
  <c r="R6" i="1"/>
  <c r="Q46" i="1"/>
  <c r="Q47" i="1"/>
  <c r="Q48" i="1"/>
  <c r="Q49" i="1"/>
  <c r="Q50" i="1"/>
  <c r="Q51" i="1"/>
  <c r="Q52" i="1"/>
  <c r="Q53" i="1"/>
  <c r="Q54" i="1"/>
  <c r="R45" i="1"/>
  <c r="C17" i="4"/>
  <c r="C45" i="1"/>
  <c r="G45" i="1"/>
  <c r="H45" i="1"/>
  <c r="I45" i="1"/>
  <c r="J45" i="1"/>
  <c r="K45" i="1"/>
  <c r="L45" i="1"/>
  <c r="M45" i="1"/>
  <c r="Q45" i="1"/>
  <c r="S45" i="1"/>
  <c r="U45" i="1"/>
  <c r="G40" i="1"/>
  <c r="Q40" i="1"/>
  <c r="U40" i="1"/>
  <c r="C34" i="1"/>
  <c r="D34" i="1"/>
  <c r="E34" i="1"/>
  <c r="F34" i="1"/>
  <c r="G34" i="1"/>
  <c r="H34" i="1"/>
  <c r="I34" i="1"/>
  <c r="J34" i="1"/>
  <c r="K34" i="1"/>
  <c r="L34" i="1"/>
  <c r="M34" i="1"/>
  <c r="Q34" i="1"/>
  <c r="U34" i="1"/>
  <c r="C23" i="1"/>
  <c r="U23" i="1"/>
  <c r="C6" i="1"/>
  <c r="D6" i="1"/>
  <c r="E6" i="1"/>
  <c r="F6" i="1"/>
  <c r="G6" i="1"/>
  <c r="H6" i="1"/>
  <c r="I6" i="1"/>
  <c r="J6" i="1"/>
  <c r="K6" i="1"/>
  <c r="L6" i="1"/>
  <c r="M6" i="1"/>
  <c r="Q6" i="1"/>
  <c r="U6" i="1"/>
  <c r="B56" i="1"/>
  <c r="B57" i="1"/>
  <c r="R57" i="1"/>
  <c r="S57" i="1"/>
  <c r="D57" i="1"/>
  <c r="E57" i="1"/>
  <c r="F57" i="1"/>
  <c r="G57" i="1"/>
  <c r="H57" i="1"/>
  <c r="I57" i="1"/>
  <c r="J57" i="1"/>
  <c r="K57" i="1"/>
  <c r="L57" i="1"/>
  <c r="M57" i="1"/>
  <c r="Q57" i="1"/>
  <c r="U57" i="1"/>
  <c r="R56" i="1"/>
  <c r="C56" i="1"/>
  <c r="S56" i="1"/>
  <c r="D56" i="1"/>
  <c r="E56" i="1"/>
  <c r="F56" i="1"/>
  <c r="G56" i="1"/>
  <c r="H56" i="1"/>
  <c r="I56" i="1"/>
  <c r="J56" i="1"/>
  <c r="K56" i="1"/>
  <c r="L56" i="1"/>
  <c r="M56" i="1"/>
  <c r="Q56" i="1"/>
  <c r="T56" i="1"/>
  <c r="U56" i="1"/>
  <c r="B58" i="1"/>
  <c r="R58" i="1"/>
  <c r="C58" i="1"/>
  <c r="S58" i="1"/>
  <c r="D58" i="1"/>
  <c r="E58" i="1"/>
  <c r="F58" i="1"/>
  <c r="G58" i="1"/>
  <c r="H58" i="1"/>
  <c r="I58" i="1"/>
  <c r="J58" i="1"/>
  <c r="K58" i="1"/>
  <c r="L58" i="1"/>
  <c r="M58" i="1"/>
  <c r="Q58" i="1"/>
  <c r="T58" i="1"/>
  <c r="U58" i="1"/>
  <c r="T45" i="1"/>
  <c r="T34" i="1"/>
  <c r="S23" i="1"/>
  <c r="T23" i="1"/>
  <c r="T6" i="1"/>
  <c r="D25" i="4"/>
  <c r="C25" i="4"/>
  <c r="D8" i="4"/>
  <c r="C8" i="4"/>
  <c r="D10" i="4"/>
  <c r="D11" i="4"/>
  <c r="E9" i="4"/>
  <c r="E8" i="4"/>
  <c r="D13" i="4"/>
  <c r="F18" i="4"/>
  <c r="F33" i="4"/>
  <c r="F26" i="4"/>
  <c r="C45" i="4"/>
  <c r="F49" i="4"/>
  <c r="D45" i="4"/>
  <c r="E45" i="4"/>
  <c r="E46" i="4"/>
  <c r="E49" i="4"/>
  <c r="F60" i="4"/>
  <c r="F10" i="4"/>
  <c r="F62" i="4"/>
  <c r="E11" i="4"/>
  <c r="F8" i="4"/>
  <c r="F9" i="4"/>
  <c r="E13" i="4"/>
  <c r="C11" i="4"/>
  <c r="F45" i="4"/>
  <c r="C13" i="4"/>
  <c r="F13" i="4"/>
  <c r="F50" i="4"/>
  <c r="F11" i="4"/>
  <c r="D23" i="1"/>
  <c r="E23" i="1"/>
  <c r="E40" i="1"/>
  <c r="F23" i="1"/>
  <c r="F40" i="1"/>
  <c r="G23" i="1"/>
  <c r="H23" i="1"/>
  <c r="H40" i="1"/>
  <c r="I23" i="1"/>
  <c r="I40" i="1"/>
  <c r="J23" i="1"/>
  <c r="J40" i="1"/>
  <c r="K23" i="1"/>
  <c r="K40" i="1"/>
  <c r="L23" i="1"/>
  <c r="L40" i="1"/>
  <c r="M23" i="1"/>
  <c r="M40" i="1"/>
  <c r="N6" i="1"/>
  <c r="N23" i="1"/>
  <c r="N56" i="1"/>
  <c r="N34" i="1"/>
  <c r="N40" i="1"/>
  <c r="O6" i="1"/>
  <c r="O56" i="1"/>
  <c r="O58" i="1"/>
  <c r="O23" i="1"/>
  <c r="O34" i="1"/>
  <c r="O40" i="1"/>
  <c r="O57" i="1"/>
  <c r="P57" i="1"/>
  <c r="R23" i="1"/>
  <c r="D45" i="1"/>
  <c r="E45" i="1"/>
  <c r="F45" i="1"/>
  <c r="N45" i="1"/>
  <c r="O45" i="1"/>
  <c r="P45" i="1"/>
  <c r="P56" i="1"/>
  <c r="P58" i="1"/>
  <c r="U54" i="1"/>
  <c r="U50" i="1"/>
  <c r="Q32" i="1"/>
  <c r="U32" i="1"/>
  <c r="Q31" i="1"/>
  <c r="U31" i="1"/>
  <c r="Q30" i="1"/>
  <c r="U30" i="1"/>
  <c r="Q29" i="1"/>
  <c r="U29" i="1"/>
  <c r="Q28" i="1"/>
  <c r="U28" i="1"/>
  <c r="Q27" i="1"/>
  <c r="U27" i="1"/>
  <c r="Q26" i="1"/>
  <c r="U26" i="1"/>
  <c r="Q25" i="1"/>
  <c r="U25" i="1"/>
  <c r="Q24" i="1"/>
  <c r="U24" i="1"/>
  <c r="F25" i="4"/>
  <c r="F51" i="4"/>
  <c r="U13" i="1"/>
  <c r="C60" i="1"/>
  <c r="U52" i="1"/>
  <c r="U46" i="1"/>
  <c r="N58" i="1"/>
  <c r="U16" i="1"/>
  <c r="U14" i="1"/>
  <c r="U18" i="1"/>
  <c r="U20" i="1"/>
  <c r="U12" i="1"/>
  <c r="U10" i="1"/>
  <c r="U7" i="1"/>
  <c r="U11" i="1"/>
  <c r="U51" i="1"/>
  <c r="N57" i="1"/>
  <c r="U15" i="1"/>
  <c r="U17" i="1"/>
  <c r="U19" i="1"/>
  <c r="U21" i="1"/>
  <c r="U8" i="1"/>
  <c r="U48" i="1"/>
  <c r="U9" i="1"/>
  <c r="U49" i="1"/>
  <c r="U53" i="1"/>
  <c r="Q23" i="1"/>
  <c r="D16" i="4"/>
  <c r="D19" i="4"/>
  <c r="C16" i="4"/>
  <c r="U47" i="1"/>
  <c r="D22" i="4"/>
  <c r="D20" i="4"/>
  <c r="E16" i="4"/>
  <c r="C19" i="4"/>
  <c r="E17" i="4"/>
  <c r="F17" i="4"/>
  <c r="F16" i="4"/>
  <c r="E19" i="4"/>
  <c r="F19" i="4"/>
  <c r="C20" i="4"/>
  <c r="C27" i="4"/>
  <c r="C22" i="4"/>
  <c r="C30" i="4"/>
  <c r="C37" i="4"/>
  <c r="C41" i="4"/>
  <c r="C44" i="4"/>
  <c r="F61" i="4"/>
  <c r="E20" i="4"/>
  <c r="E28" i="4"/>
  <c r="E22" i="4"/>
  <c r="E30" i="4"/>
  <c r="F20" i="4"/>
  <c r="C46" i="4"/>
  <c r="D27" i="4"/>
  <c r="C28" i="4"/>
  <c r="C35" i="4"/>
  <c r="C39" i="4"/>
  <c r="F22" i="4"/>
  <c r="F27" i="4"/>
  <c r="F30" i="4"/>
  <c r="D30" i="4"/>
  <c r="D28" i="4"/>
  <c r="F28" i="4"/>
  <c r="D31" i="4"/>
  <c r="E31" i="4"/>
  <c r="F31" i="4"/>
  <c r="F34" i="4"/>
  <c r="D34" i="4"/>
  <c r="F55" i="4"/>
  <c r="E34" i="4"/>
  <c r="D37" i="4"/>
  <c r="D35" i="4"/>
  <c r="D39" i="4"/>
  <c r="D41" i="4"/>
  <c r="E35" i="4"/>
  <c r="E39" i="4"/>
  <c r="E37" i="4"/>
  <c r="E41" i="4"/>
  <c r="F37" i="4"/>
  <c r="F41" i="4"/>
  <c r="D44" i="4"/>
  <c r="F35" i="4"/>
  <c r="F39" i="4"/>
  <c r="E42" i="4"/>
  <c r="F42" i="4"/>
  <c r="D46" i="4"/>
  <c r="F59" i="4"/>
  <c r="F44" i="4"/>
  <c r="F46" i="4"/>
  <c r="F53" i="4"/>
</calcChain>
</file>

<file path=xl/comments1.xml><?xml version="1.0" encoding="utf-8"?>
<comments xmlns="http://schemas.openxmlformats.org/spreadsheetml/2006/main">
  <authors>
    <author>Christina Szabo Larmore</author>
    <author>Adam Pierce</author>
  </authors>
  <commentList>
    <comment ref="A6" authorId="0">
      <text>
        <r>
          <rPr>
            <sz val="9"/>
            <color indexed="81"/>
            <rFont val="Tahoma"/>
            <charset val="1"/>
          </rPr>
          <t>Tracking stipends per trainee helps identify any payroll errors that may occur.</t>
        </r>
      </text>
    </comment>
    <comment ref="R7" authorId="0">
      <text>
        <r>
          <rPr>
            <sz val="9"/>
            <color indexed="81"/>
            <rFont val="Tahoma"/>
            <charset val="1"/>
          </rPr>
          <t xml:space="preserve">Suggested formula for this column is B-value + (amount of C-Value to be used this year) minus Q-Value
</t>
        </r>
      </text>
    </comment>
    <comment ref="S7" authorId="0">
      <text>
        <r>
          <rPr>
            <sz val="9"/>
            <color indexed="81"/>
            <rFont val="Tahoma"/>
            <charset val="1"/>
          </rPr>
          <t xml:space="preserve">Amount of C-Value (this award's budgeted stipend) to be carried forward to next budget year, if any.
</t>
        </r>
      </text>
    </comment>
    <comment ref="A23" authorId="0">
      <text>
        <r>
          <rPr>
            <sz val="9"/>
            <color indexed="81"/>
            <rFont val="Tahoma"/>
            <charset val="1"/>
          </rPr>
          <t>You may want to  track this as a lump sum or per trainee, depending on how you award travel funds</t>
        </r>
      </text>
    </comment>
    <comment ref="S24" authorId="0">
      <text>
        <r>
          <rPr>
            <sz val="9"/>
            <color indexed="81"/>
            <rFont val="Tahoma"/>
            <family val="2"/>
          </rPr>
          <t>Outstanding obligations are not common for travel</t>
        </r>
      </text>
    </comment>
    <comment ref="R35" authorId="0">
      <text>
        <r>
          <rPr>
            <sz val="9"/>
            <color indexed="81"/>
            <rFont val="Tahoma"/>
            <family val="2"/>
          </rPr>
          <t>Suggested formula is [number of trainee months] x [monthly benefits-eligible stipend base] x [benefit rate] minus [amount spent to date (Q-value)]</t>
        </r>
      </text>
    </comment>
    <comment ref="S35" authorId="0">
      <text>
        <r>
          <rPr>
            <b/>
            <sz val="9"/>
            <color indexed="81"/>
            <rFont val="Tahoma"/>
            <family val="2"/>
          </rPr>
          <t>NB: to make this accurate, you will need to include the next year's benefit rate once you have it</t>
        </r>
        <r>
          <rPr>
            <sz val="9"/>
            <color indexed="81"/>
            <rFont val="Tahoma"/>
            <family val="2"/>
          </rPr>
          <t xml:space="preserve">
Suggested formula is [number of trainee months to be carried forward] x [monthly benefits-eligible stipend base] x [benefit rate]</t>
        </r>
      </text>
    </comment>
    <comment ref="A40" authorId="0">
      <text>
        <r>
          <rPr>
            <sz val="9"/>
            <color indexed="81"/>
            <rFont val="Tahoma"/>
            <charset val="1"/>
          </rPr>
          <t>Funds remaining in the "Training Related Expenses" category after benefits have been allocated, if any.</t>
        </r>
      </text>
    </comment>
    <comment ref="A45" authorId="0">
      <text>
        <r>
          <rPr>
            <sz val="9"/>
            <color indexed="81"/>
            <rFont val="Tahoma"/>
            <charset val="1"/>
          </rPr>
          <t>You may want to track this as a lump sum or per trainee, depending on how you award these funds.</t>
        </r>
      </text>
    </comment>
    <comment ref="R46" authorId="0">
      <text>
        <r>
          <rPr>
            <sz val="9"/>
            <color indexed="81"/>
            <rFont val="Tahoma"/>
            <family val="2"/>
          </rPr>
          <t>Suggested formula for this column is B-value + (amount of C-Value to be used this year) minus Q-Value</t>
        </r>
      </text>
    </comment>
    <comment ref="B58" authorId="1">
      <text>
        <r>
          <rPr>
            <b/>
            <sz val="9"/>
            <color indexed="81"/>
            <rFont val="Tahoma"/>
            <family val="2"/>
          </rPr>
          <t>Adam Pierce:</t>
        </r>
        <r>
          <rPr>
            <sz val="9"/>
            <color indexed="81"/>
            <rFont val="Tahoma"/>
            <family val="2"/>
          </rPr>
          <t xml:space="preserve">
Should match prior-year FFR 10f.</t>
        </r>
      </text>
    </comment>
  </commentList>
</comments>
</file>

<file path=xl/comments2.xml><?xml version="1.0" encoding="utf-8"?>
<comments xmlns="http://schemas.openxmlformats.org/spreadsheetml/2006/main">
  <authors>
    <author>Adam Pierce</author>
    <author>Christina Szabo Larmore</author>
  </authors>
  <commentList>
    <comment ref="C8" authorId="0">
      <text>
        <r>
          <rPr>
            <b/>
            <sz val="10"/>
            <color indexed="81"/>
            <rFont val="Tahoma"/>
            <family val="2"/>
          </rPr>
          <t>Adam Pierce:</t>
        </r>
        <r>
          <rPr>
            <sz val="10"/>
            <color indexed="81"/>
            <rFont val="Tahoma"/>
            <family val="2"/>
          </rPr>
          <t xml:space="preserve">
stipends/tuition on award</t>
        </r>
      </text>
    </comment>
    <comment ref="D8" authorId="0">
      <text>
        <r>
          <rPr>
            <b/>
            <sz val="10"/>
            <color indexed="81"/>
            <rFont val="Tahoma"/>
            <family val="2"/>
          </rPr>
          <t>Adam Pierce:</t>
        </r>
        <r>
          <rPr>
            <sz val="10"/>
            <color indexed="81"/>
            <rFont val="Tahoma"/>
            <family val="2"/>
          </rPr>
          <t xml:space="preserve">
trainee-related expenses/travel/other on award</t>
        </r>
      </text>
    </comment>
    <comment ref="E8" authorId="0">
      <text>
        <r>
          <rPr>
            <b/>
            <sz val="10"/>
            <color indexed="81"/>
            <rFont val="Tahoma"/>
            <family val="2"/>
          </rPr>
          <t>Adam Pierce:</t>
        </r>
        <r>
          <rPr>
            <sz val="10"/>
            <color indexed="81"/>
            <rFont val="Tahoma"/>
            <family val="2"/>
          </rPr>
          <t xml:space="preserve">
indirects on award</t>
        </r>
      </text>
    </comment>
    <comment ref="B9" authorId="1">
      <text>
        <r>
          <rPr>
            <sz val="10"/>
            <color indexed="81"/>
            <rFont val="Tahoma"/>
            <family val="2"/>
          </rPr>
          <t>From PRIOR budget, transferred to THIS budget to cover trainees obligations</t>
        </r>
      </text>
    </comment>
    <comment ref="C9" authorId="0">
      <text>
        <r>
          <rPr>
            <b/>
            <sz val="10"/>
            <color indexed="81"/>
            <rFont val="Tahoma"/>
            <family val="2"/>
          </rPr>
          <t>Adam Pierce:</t>
        </r>
        <r>
          <rPr>
            <sz val="10"/>
            <color indexed="81"/>
            <rFont val="Tahoma"/>
            <family val="2"/>
          </rPr>
          <t xml:space="preserve">
funding from prior, transferred to this year, to cover trainees' stipends/tuition for appointments past prior budget end date</t>
        </r>
      </text>
    </comment>
    <comment ref="D9" authorId="0">
      <text>
        <r>
          <rPr>
            <b/>
            <sz val="10"/>
            <color indexed="81"/>
            <rFont val="Tahoma"/>
            <family val="2"/>
          </rPr>
          <t>Adam Pierce:</t>
        </r>
        <r>
          <rPr>
            <sz val="10"/>
            <color indexed="81"/>
            <rFont val="Tahoma"/>
            <family val="2"/>
          </rPr>
          <t xml:space="preserve">
funding from prior, transferred to this year, to cover trainees' benefits for appointments past prior budget end date</t>
        </r>
      </text>
    </comment>
    <comment ref="E9" authorId="0">
      <text>
        <r>
          <rPr>
            <b/>
            <sz val="8"/>
            <color indexed="81"/>
            <rFont val="Tahoma"/>
            <family val="2"/>
          </rPr>
          <t>Adam Pierce:</t>
        </r>
        <r>
          <rPr>
            <sz val="8"/>
            <color indexed="81"/>
            <rFont val="Tahoma"/>
            <family val="2"/>
          </rPr>
          <t xml:space="preserve">
</t>
        </r>
        <r>
          <rPr>
            <sz val="10"/>
            <color indexed="81"/>
            <rFont val="Tahoma"/>
            <family val="2"/>
          </rPr>
          <t>funding from prior budget, transferred to this year, to cover trainees' indirect cost on stipends/benefits for appointments past prior budget end date</t>
        </r>
      </text>
    </comment>
    <comment ref="B10" authorId="1">
      <text>
        <r>
          <rPr>
            <sz val="10"/>
            <color indexed="81"/>
            <rFont val="Tahoma"/>
            <family val="2"/>
          </rPr>
          <t>Restricted (unspent) balance from prior, minus any funding listed as "less unobligated balance" on this year's award</t>
        </r>
      </text>
    </comment>
    <comment ref="F11" authorId="1">
      <text>
        <r>
          <rPr>
            <sz val="10"/>
            <color indexed="81"/>
            <rFont val="Tahoma"/>
            <family val="2"/>
          </rPr>
          <t>Should match MyFinancial Desktop</t>
        </r>
      </text>
    </comment>
    <comment ref="F13" authorId="1">
      <text>
        <r>
          <rPr>
            <sz val="10"/>
            <color indexed="81"/>
            <rFont val="Tahoma"/>
            <family val="2"/>
          </rPr>
          <t>This is the amount actually available to spend</t>
        </r>
      </text>
    </comment>
    <comment ref="C16" authorId="0">
      <text>
        <r>
          <rPr>
            <b/>
            <sz val="8"/>
            <color indexed="81"/>
            <rFont val="Tahoma"/>
            <family val="2"/>
          </rPr>
          <t>Adam Pierce:</t>
        </r>
        <r>
          <rPr>
            <sz val="8"/>
            <color indexed="81"/>
            <rFont val="Tahoma"/>
            <family val="2"/>
          </rPr>
          <t xml:space="preserve">
01-50, 01-90, 08-01, 08-02, 08-05</t>
        </r>
      </text>
    </comment>
    <comment ref="D16" authorId="0">
      <text>
        <r>
          <rPr>
            <b/>
            <sz val="8"/>
            <color indexed="81"/>
            <rFont val="Tahoma"/>
            <family val="2"/>
          </rPr>
          <t>Adam Pierce:</t>
        </r>
        <r>
          <rPr>
            <sz val="8"/>
            <color indexed="81"/>
            <rFont val="Tahoma"/>
            <family val="2"/>
          </rPr>
          <t xml:space="preserve">
</t>
        </r>
        <r>
          <rPr>
            <sz val="10"/>
            <color indexed="81"/>
            <rFont val="Tahoma"/>
            <family val="2"/>
          </rPr>
          <t>direct costs not included in "trainee 
category"</t>
        </r>
      </text>
    </comment>
    <comment ref="E16" authorId="0">
      <text>
        <r>
          <rPr>
            <b/>
            <sz val="8"/>
            <color indexed="81"/>
            <rFont val="Tahoma"/>
            <family val="2"/>
          </rPr>
          <t>Adam Pierce:</t>
        </r>
        <r>
          <rPr>
            <sz val="8"/>
            <color indexed="81"/>
            <rFont val="Tahoma"/>
            <family val="2"/>
          </rPr>
          <t xml:space="preserve">
25-99 from MyFD</t>
        </r>
      </text>
    </comment>
    <comment ref="B25" authorId="0">
      <text>
        <r>
          <rPr>
            <b/>
            <sz val="10"/>
            <color indexed="81"/>
            <rFont val="Tahoma"/>
            <family val="2"/>
          </rPr>
          <t>Adam Pierce:</t>
        </r>
        <r>
          <rPr>
            <sz val="8"/>
            <color indexed="81"/>
            <rFont val="Tahoma"/>
            <family val="2"/>
          </rPr>
          <t xml:space="preserve">
I</t>
        </r>
        <r>
          <rPr>
            <sz val="10"/>
            <color indexed="81"/>
            <rFont val="Tahoma"/>
            <family val="2"/>
          </rPr>
          <t>ncludes stipends based on Statement of Appointment forms,  plus benefits, tuition, and related IDC for trainees  beginning an appointment THIS year but who will not finish the appointment THIS year.  Negative numbers.</t>
        </r>
      </text>
    </comment>
    <comment ref="C25" authorId="0">
      <text>
        <r>
          <rPr>
            <b/>
            <sz val="10"/>
            <color indexed="81"/>
            <rFont val="Tahoma"/>
            <family val="2"/>
          </rPr>
          <t>Adam Pierce:</t>
        </r>
        <r>
          <rPr>
            <sz val="8"/>
            <color indexed="81"/>
            <rFont val="Tahoma"/>
            <family val="2"/>
          </rPr>
          <t xml:space="preserve">
</t>
        </r>
        <r>
          <rPr>
            <sz val="10"/>
            <color indexed="81"/>
            <rFont val="Tahoma"/>
            <family val="2"/>
          </rPr>
          <t>stipends and tuition portion of obligation</t>
        </r>
      </text>
    </comment>
    <comment ref="D25" authorId="0">
      <text>
        <r>
          <rPr>
            <b/>
            <sz val="10"/>
            <color indexed="81"/>
            <rFont val="Tahoma"/>
            <family val="2"/>
          </rPr>
          <t>Adam Pierce:</t>
        </r>
        <r>
          <rPr>
            <sz val="10"/>
            <color indexed="81"/>
            <rFont val="Tahoma"/>
            <family val="2"/>
          </rPr>
          <t xml:space="preserve">
benefit portion of obligation</t>
        </r>
      </text>
    </comment>
    <comment ref="E25" authorId="0">
      <text>
        <r>
          <rPr>
            <b/>
            <sz val="10"/>
            <color indexed="81"/>
            <rFont val="Tahoma"/>
            <family val="2"/>
          </rPr>
          <t>Adam Pierce:</t>
        </r>
        <r>
          <rPr>
            <sz val="10"/>
            <color indexed="81"/>
            <rFont val="Tahoma"/>
            <family val="2"/>
          </rPr>
          <t xml:space="preserve">
indirect cost portion of obligation (8% of stipends, benefits)</t>
        </r>
      </text>
    </comment>
    <comment ref="B26" authorId="1">
      <text>
        <r>
          <rPr>
            <sz val="10"/>
            <color indexed="81"/>
            <rFont val="Tahoma"/>
            <family val="2"/>
          </rPr>
          <t>It is rare to have outstanding obligations on expenses that are not included in the Trainee Obligations above.</t>
        </r>
      </text>
    </comment>
    <comment ref="E26" authorId="0">
      <text>
        <r>
          <rPr>
            <b/>
            <sz val="10"/>
            <color indexed="81"/>
            <rFont val="Tahoma"/>
            <family val="2"/>
          </rPr>
          <t>Adam Pierce:</t>
        </r>
        <r>
          <rPr>
            <sz val="10"/>
            <color indexed="81"/>
            <rFont val="Tahoma"/>
            <family val="2"/>
          </rPr>
          <t xml:space="preserve">
indirects on D26</t>
        </r>
      </text>
    </comment>
    <comment ref="B27" authorId="1">
      <text>
        <r>
          <rPr>
            <sz val="10"/>
            <color indexed="81"/>
            <rFont val="Tahoma"/>
            <family val="2"/>
          </rPr>
          <t>Represents the ability to use "Other" (non-training) category funds to cover a negative balance in "Training" category (not vice versa)</t>
        </r>
      </text>
    </comment>
    <comment ref="C27" authorId="0">
      <text>
        <r>
          <rPr>
            <b/>
            <sz val="8"/>
            <color indexed="81"/>
            <rFont val="Tahoma"/>
            <family val="2"/>
          </rPr>
          <t>Adam Pierce:</t>
        </r>
        <r>
          <rPr>
            <sz val="8"/>
            <color indexed="81"/>
            <rFont val="Tahoma"/>
            <family val="2"/>
          </rPr>
          <t xml:space="preserve">
</t>
        </r>
        <r>
          <rPr>
            <sz val="10"/>
            <color indexed="81"/>
            <rFont val="Tahoma"/>
            <family val="2"/>
          </rPr>
          <t>If balance in "Training" category is negative, funds can be moved from "Other" category to zero it out.  This number represents the credit to "Training"</t>
        </r>
      </text>
    </comment>
    <comment ref="D27" authorId="0">
      <text>
        <r>
          <rPr>
            <b/>
            <sz val="8"/>
            <color indexed="81"/>
            <rFont val="Tahoma"/>
            <family val="2"/>
          </rPr>
          <t xml:space="preserve">Adam Pierce:
</t>
        </r>
        <r>
          <rPr>
            <sz val="10"/>
            <color indexed="81"/>
            <rFont val="Tahoma"/>
            <family val="2"/>
          </rPr>
          <t>If balance in "Training" category is negative, funds can be moved from "Other" category to zero it out.  This number represents the debit to "Other"</t>
        </r>
      </text>
    </comment>
    <comment ref="F27" authorId="0">
      <text>
        <r>
          <rPr>
            <sz val="10"/>
            <color indexed="81"/>
            <rFont val="Tahoma"/>
            <family val="2"/>
          </rPr>
          <t>MUST equal 0</t>
        </r>
      </text>
    </comment>
    <comment ref="B31" authorId="1">
      <text>
        <r>
          <rPr>
            <sz val="10"/>
            <color indexed="81"/>
            <rFont val="Tahoma"/>
            <family val="2"/>
          </rPr>
          <t>A deficit occurs when the Balance of Available Budget is negative</t>
        </r>
      </text>
    </comment>
    <comment ref="B33" authorId="0">
      <text>
        <r>
          <rPr>
            <b/>
            <sz val="8"/>
            <color indexed="81"/>
            <rFont val="Tahoma"/>
            <family val="2"/>
          </rPr>
          <t>Adam Pierce:</t>
        </r>
        <r>
          <rPr>
            <sz val="8"/>
            <color indexed="81"/>
            <rFont val="Tahoma"/>
            <family val="2"/>
          </rPr>
          <t xml:space="preserve">
</t>
        </r>
        <r>
          <rPr>
            <sz val="10"/>
            <color indexed="81"/>
            <rFont val="Tahoma"/>
            <family val="2"/>
          </rPr>
          <t>manually enter between -.50 and .50 to round balances into whole dollars</t>
        </r>
      </text>
    </comment>
    <comment ref="B34" authorId="1">
      <text>
        <r>
          <rPr>
            <sz val="10"/>
            <color indexed="81"/>
            <rFont val="Tahoma"/>
            <family val="2"/>
          </rPr>
          <t>When calculating the deficit to be charged to another budget (renewal budget or otherwise) GCA takes the total deficit, and distributes it so that the indirects are 8% of the directs.  This is sometimes different than the distribution in the above Deficit Calculation line, but the totals are the same</t>
        </r>
      </text>
    </comment>
    <comment ref="F37" authorId="1">
      <text>
        <r>
          <rPr>
            <sz val="10"/>
            <color indexed="81"/>
            <rFont val="Tahoma"/>
            <family val="2"/>
          </rPr>
          <t>These funds will be lost to the Restricted category if they are not spent or obligated by the end of the budget period.</t>
        </r>
      </text>
    </comment>
    <comment ref="F53" authorId="0">
      <text>
        <r>
          <rPr>
            <sz val="10"/>
            <color indexed="81"/>
            <rFont val="Tahoma"/>
            <family val="2"/>
          </rPr>
          <t>Based on current spending and projections entered in Tracking sheet, this is the amount that will move to the renewal budget as Restricted (unuseable).  Includes the original restricted amount plus any amount from this award that you have not spent or obligated.  
Any amount on renewal award's "less unobligated balance" line will be removed from this transfer</t>
        </r>
      </text>
    </comment>
    <comment ref="F55" authorId="0">
      <text>
        <r>
          <rPr>
            <sz val="10"/>
            <color indexed="81"/>
            <rFont val="Tahoma"/>
            <family val="2"/>
          </rPr>
          <t>Usually transferred to renewal in object code 05-99</t>
        </r>
      </text>
    </comment>
  </commentList>
</comments>
</file>

<file path=xl/sharedStrings.xml><?xml version="1.0" encoding="utf-8"?>
<sst xmlns="http://schemas.openxmlformats.org/spreadsheetml/2006/main" count="105" uniqueCount="66">
  <si>
    <t>Budget</t>
  </si>
  <si>
    <t>Spent to date</t>
  </si>
  <si>
    <t>Remaining</t>
  </si>
  <si>
    <t>Stipends</t>
  </si>
  <si>
    <t>Travel</t>
  </si>
  <si>
    <t>Fringe</t>
  </si>
  <si>
    <t>Other Training-Related Expenses</t>
  </si>
  <si>
    <t>Tuition</t>
  </si>
  <si>
    <t>Total Direct Costs</t>
  </si>
  <si>
    <t>Indirect Costs @ 8%</t>
  </si>
  <si>
    <t>Total Direct and Indirect</t>
  </si>
  <si>
    <t>Carried Forward</t>
  </si>
  <si>
    <t>Encumbered this grant yr</t>
  </si>
  <si>
    <t>Outstanding Obligations</t>
  </si>
  <si>
    <t>Outgoing Trainee</t>
  </si>
  <si>
    <t>Continuing Trainee</t>
  </si>
  <si>
    <t>New Trainee</t>
  </si>
  <si>
    <t>BUDGET RECONCILIATION</t>
  </si>
  <si>
    <t>TRAINING</t>
  </si>
  <si>
    <t>OTHER</t>
  </si>
  <si>
    <t>INDIRECT</t>
  </si>
  <si>
    <t>TOTAL</t>
  </si>
  <si>
    <t>Restricted</t>
  </si>
  <si>
    <t>-------------</t>
  </si>
  <si>
    <t>Pending Credits</t>
  </si>
  <si>
    <t>Trainee Rebudget</t>
  </si>
  <si>
    <t>Unobligated balance transferred to renewal as follows:</t>
  </si>
  <si>
    <t>Addt'l Funds</t>
  </si>
  <si>
    <t>Grantee Carryover Req(10X) in obj code 38-99</t>
  </si>
  <si>
    <t>RESTRICTED FUNDS BREAKDOWN</t>
  </si>
  <si>
    <t xml:space="preserve">Non-Expanded Authority/Other </t>
  </si>
  <si>
    <t xml:space="preserve">Minority Supplement Amount </t>
  </si>
  <si>
    <t>Unexpended Trainee Funds</t>
  </si>
  <si>
    <t xml:space="preserve">Restricted from Prior Periods </t>
  </si>
  <si>
    <t xml:space="preserve">  </t>
  </si>
  <si>
    <t>Restricted Funds</t>
  </si>
  <si>
    <t>Total Budget</t>
  </si>
  <si>
    <t>Deficit (usually debited from renewal budget)</t>
  </si>
  <si>
    <t>Restricted Funds (carried forward to renewal budget)</t>
  </si>
  <si>
    <t>Outstanding Trainee Obligations (carried forward to renewal)</t>
  </si>
  <si>
    <r>
      <t>Unobligated Bal</t>
    </r>
    <r>
      <rPr>
        <sz val="10"/>
        <rFont val="Times New Roman"/>
        <family val="1"/>
      </rPr>
      <t xml:space="preserve"> (From Available Bgt)</t>
    </r>
  </si>
  <si>
    <r>
      <t xml:space="preserve">Unobligated Bal </t>
    </r>
    <r>
      <rPr>
        <sz val="10"/>
        <rFont val="Times New Roman"/>
        <family val="1"/>
      </rPr>
      <t>(Including Restricted)</t>
    </r>
  </si>
  <si>
    <t>Balance Available Budget</t>
  </si>
  <si>
    <t>Balance (Including Restricted)</t>
  </si>
  <si>
    <r>
      <t xml:space="preserve">Offset </t>
    </r>
    <r>
      <rPr>
        <sz val="10"/>
        <rFont val="Times New Roman"/>
        <family val="1"/>
      </rPr>
      <t>(Get figures into whole dollars)</t>
    </r>
  </si>
  <si>
    <t>-----------</t>
  </si>
  <si>
    <t>Deficit Calculation</t>
  </si>
  <si>
    <t>ADJUSTMENTS</t>
  </si>
  <si>
    <t>Balance (With Restricted)</t>
  </si>
  <si>
    <t>Expenditures Sub-Total</t>
  </si>
  <si>
    <t>EXPENDITURES</t>
  </si>
  <si>
    <t>Total Available Budget</t>
  </si>
  <si>
    <t>Total (With Restricted)</t>
  </si>
  <si>
    <t>Outstanding Obligation (Prior Awd)</t>
  </si>
  <si>
    <t>Current Award</t>
  </si>
  <si>
    <t>AWARD</t>
  </si>
  <si>
    <t>Example Training Grant</t>
  </si>
  <si>
    <t>Budget Number</t>
  </si>
  <si>
    <t>Grant Number</t>
  </si>
  <si>
    <t>Expenses (as negative numbers)</t>
  </si>
  <si>
    <t>Pending Charges (as negative)</t>
  </si>
  <si>
    <t>Pending Credits (as positive)</t>
  </si>
  <si>
    <r>
      <t>Trainee Obligations</t>
    </r>
    <r>
      <rPr>
        <sz val="10"/>
        <rFont val="Times New Roman"/>
        <family val="1"/>
      </rPr>
      <t xml:space="preserve"> (as negative numbers)</t>
    </r>
  </si>
  <si>
    <t>Other Out. Obs. (as negative)</t>
  </si>
  <si>
    <t>Deficit (Redistributed)</t>
  </si>
  <si>
    <t>All cells on this page are automatically populated by the information entered on the Tracking sheet.  The formulas here represent the calculations GCA uses at the time of closeout to determine deficit and obligated and unobligated balances.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</si>
</sst>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409]mmm\-yy;@"/>
  </numFmts>
  <fonts count="25" x14ac:knownFonts="1">
    <font>
      <sz val="12"/>
      <color theme="1"/>
      <name val="Calibri"/>
      <family val="2"/>
      <scheme val="minor"/>
    </font>
    <font>
      <sz val="11"/>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i/>
      <sz val="12"/>
      <color theme="1"/>
      <name val="Calibri"/>
      <family val="2"/>
      <scheme val="minor"/>
    </font>
    <font>
      <sz val="12"/>
      <name val="Courier New"/>
      <family val="3"/>
    </font>
    <font>
      <sz val="10"/>
      <name val="Times New Roman"/>
      <family val="1"/>
    </font>
    <font>
      <sz val="12"/>
      <name val="Times New Roman"/>
      <family val="1"/>
    </font>
    <font>
      <sz val="12"/>
      <color indexed="9"/>
      <name val="Times New Roman"/>
      <family val="1"/>
    </font>
    <font>
      <sz val="12"/>
      <color indexed="10"/>
      <name val="Times New Roman"/>
      <family val="1"/>
    </font>
    <font>
      <sz val="11"/>
      <name val="Times New Roman"/>
      <family val="1"/>
    </font>
    <font>
      <b/>
      <sz val="11"/>
      <name val="Times New Roman"/>
      <family val="1"/>
    </font>
    <font>
      <sz val="10"/>
      <name val="Arial"/>
      <family val="2"/>
    </font>
    <font>
      <b/>
      <sz val="12"/>
      <name val="Times New Roman"/>
      <family val="1"/>
    </font>
    <font>
      <b/>
      <sz val="8"/>
      <color indexed="81"/>
      <name val="Tahoma"/>
      <family val="2"/>
    </font>
    <font>
      <sz val="8"/>
      <color indexed="81"/>
      <name val="Tahoma"/>
      <family val="2"/>
    </font>
    <font>
      <sz val="10"/>
      <color indexed="81"/>
      <name val="Tahoma"/>
      <family val="2"/>
    </font>
    <font>
      <sz val="9"/>
      <color indexed="81"/>
      <name val="Tahoma"/>
      <family val="2"/>
    </font>
    <font>
      <b/>
      <sz val="9"/>
      <color indexed="81"/>
      <name val="Tahoma"/>
      <family val="2"/>
    </font>
    <font>
      <b/>
      <sz val="10"/>
      <color indexed="81"/>
      <name val="Tahoma"/>
      <family val="2"/>
    </font>
    <font>
      <sz val="14"/>
      <name val="Times New Roman"/>
      <family val="1"/>
    </font>
    <font>
      <sz val="16"/>
      <name val="Times New Roman"/>
      <family val="1"/>
    </font>
    <font>
      <sz val="9"/>
      <color indexed="81"/>
      <name val="Tahoma"/>
      <charset val="1"/>
    </font>
  </fonts>
  <fills count="14">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patternFill>
    </fill>
    <fill>
      <patternFill patternType="solid">
        <fgColor rgb="FFFFFF00"/>
        <bgColor indexed="64"/>
      </patternFill>
    </fill>
    <fill>
      <patternFill patternType="solid">
        <fgColor indexed="54"/>
        <bgColor indexed="64"/>
      </patternFill>
    </fill>
    <fill>
      <patternFill patternType="solid">
        <fgColor rgb="FF00FF00"/>
        <bgColor indexed="64"/>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right/>
      <top/>
      <bottom style="double">
        <color auto="1"/>
      </bottom>
      <diagonal/>
    </border>
    <border>
      <left/>
      <right style="thin">
        <color auto="1"/>
      </right>
      <top/>
      <bottom/>
      <diagonal/>
    </border>
    <border>
      <left/>
      <right style="thin">
        <color auto="1"/>
      </right>
      <top/>
      <bottom style="double">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s>
  <cellStyleXfs count="11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39" fontId="7" fillId="0" borderId="0"/>
    <xf numFmtId="0" fontId="14" fillId="0" borderId="0"/>
    <xf numFmtId="43" fontId="14" fillId="0" borderId="0" applyFont="0" applyFill="0" applyBorder="0" applyAlignment="0" applyProtection="0"/>
    <xf numFmtId="44" fontId="14" fillId="0" borderId="0" applyFont="0" applyFill="0" applyBorder="0" applyAlignment="0" applyProtection="0"/>
    <xf numFmtId="0" fontId="1" fillId="0" borderId="0"/>
    <xf numFmtId="0" fontId="1" fillId="8" borderId="6" applyNumberFormat="0" applyFont="0" applyAlignment="0" applyProtection="0"/>
    <xf numFmtId="9" fontId="14" fillId="0" borderId="0" applyFont="0" applyFill="0" applyBorder="0" applyAlignment="0" applyProtection="0"/>
  </cellStyleXfs>
  <cellXfs count="123">
    <xf numFmtId="0" fontId="0" fillId="0" borderId="0" xfId="0"/>
    <xf numFmtId="0" fontId="2" fillId="0" borderId="0" xfId="0" applyFont="1"/>
    <xf numFmtId="164" fontId="0" fillId="0" borderId="0" xfId="0" applyNumberFormat="1"/>
    <xf numFmtId="0" fontId="0" fillId="2" borderId="0" xfId="0" applyFill="1"/>
    <xf numFmtId="3" fontId="0" fillId="2" borderId="0" xfId="0" applyNumberFormat="1" applyFill="1"/>
    <xf numFmtId="3" fontId="0" fillId="0" borderId="0" xfId="0" applyNumberFormat="1"/>
    <xf numFmtId="3" fontId="0" fillId="3" borderId="0" xfId="0" applyNumberFormat="1" applyFill="1"/>
    <xf numFmtId="0" fontId="0" fillId="4" borderId="0" xfId="0" applyFill="1"/>
    <xf numFmtId="3" fontId="0" fillId="4" borderId="0" xfId="0" applyNumberFormat="1" applyFill="1"/>
    <xf numFmtId="0" fontId="0" fillId="4" borderId="1" xfId="0" applyFill="1" applyBorder="1"/>
    <xf numFmtId="3" fontId="0" fillId="4" borderId="1" xfId="0" applyNumberFormat="1" applyFill="1" applyBorder="1"/>
    <xf numFmtId="0" fontId="0" fillId="3" borderId="0" xfId="0" applyFill="1"/>
    <xf numFmtId="3" fontId="2" fillId="0" borderId="0" xfId="0" applyNumberFormat="1" applyFont="1"/>
    <xf numFmtId="3" fontId="0" fillId="5" borderId="0" xfId="0" applyNumberFormat="1" applyFill="1"/>
    <xf numFmtId="3" fontId="0" fillId="6" borderId="0" xfId="0" applyNumberFormat="1" applyFill="1"/>
    <xf numFmtId="3" fontId="0" fillId="2" borderId="2" xfId="0" applyNumberFormat="1" applyFill="1" applyBorder="1"/>
    <xf numFmtId="3" fontId="0" fillId="5" borderId="2" xfId="0" applyNumberFormat="1" applyFill="1" applyBorder="1"/>
    <xf numFmtId="3" fontId="0" fillId="3" borderId="2" xfId="0" applyNumberFormat="1" applyFill="1" applyBorder="1"/>
    <xf numFmtId="3" fontId="0" fillId="6" borderId="2" xfId="0" applyNumberFormat="1" applyFill="1" applyBorder="1"/>
    <xf numFmtId="3" fontId="0" fillId="0" borderId="2" xfId="0" applyNumberFormat="1" applyBorder="1"/>
    <xf numFmtId="3" fontId="0" fillId="4" borderId="2" xfId="0" applyNumberFormat="1" applyFill="1" applyBorder="1"/>
    <xf numFmtId="3" fontId="0" fillId="4" borderId="3" xfId="0" applyNumberFormat="1" applyFill="1" applyBorder="1"/>
    <xf numFmtId="3" fontId="0" fillId="2" borderId="4" xfId="0" applyNumberFormat="1" applyFill="1" applyBorder="1"/>
    <xf numFmtId="3" fontId="0" fillId="5" borderId="4" xfId="0" applyNumberFormat="1" applyFill="1" applyBorder="1"/>
    <xf numFmtId="3" fontId="0" fillId="3" borderId="4" xfId="0" applyNumberFormat="1" applyFill="1" applyBorder="1"/>
    <xf numFmtId="3" fontId="0" fillId="6" borderId="4" xfId="0" applyNumberFormat="1" applyFill="1" applyBorder="1"/>
    <xf numFmtId="3" fontId="0" fillId="0" borderId="4" xfId="0" applyNumberFormat="1" applyBorder="1"/>
    <xf numFmtId="3" fontId="0" fillId="4" borderId="4" xfId="0" applyNumberFormat="1" applyFill="1" applyBorder="1"/>
    <xf numFmtId="3" fontId="0" fillId="4" borderId="5" xfId="0" applyNumberFormat="1" applyFill="1" applyBorder="1"/>
    <xf numFmtId="0" fontId="0" fillId="0" borderId="0" xfId="0" applyAlignment="1">
      <alignment wrapText="1"/>
    </xf>
    <xf numFmtId="3" fontId="0" fillId="7" borderId="0" xfId="0" applyNumberFormat="1" applyFill="1"/>
    <xf numFmtId="3" fontId="0" fillId="7" borderId="2" xfId="0" applyNumberFormat="1" applyFill="1" applyBorder="1"/>
    <xf numFmtId="3" fontId="0" fillId="7" borderId="4" xfId="0" applyNumberFormat="1" applyFill="1" applyBorder="1"/>
    <xf numFmtId="0" fontId="6" fillId="7" borderId="0" xfId="0" applyFont="1" applyFill="1"/>
    <xf numFmtId="0" fontId="6" fillId="5" borderId="0" xfId="0" applyFont="1" applyFill="1"/>
    <xf numFmtId="0" fontId="6" fillId="6" borderId="0" xfId="0" applyFont="1" applyFill="1"/>
    <xf numFmtId="3" fontId="0" fillId="0" borderId="0" xfId="0" applyNumberFormat="1" applyAlignment="1">
      <alignment wrapText="1"/>
    </xf>
    <xf numFmtId="39" fontId="8" fillId="0" borderId="0" xfId="105" applyFont="1"/>
    <xf numFmtId="39" fontId="8" fillId="0" borderId="0" xfId="105" applyFont="1" applyBorder="1"/>
    <xf numFmtId="39" fontId="9" fillId="0" borderId="0" xfId="105" applyFont="1" applyBorder="1"/>
    <xf numFmtId="39" fontId="9" fillId="0" borderId="0" xfId="105" applyFont="1"/>
    <xf numFmtId="39" fontId="9" fillId="0" borderId="7" xfId="105" applyFont="1" applyBorder="1" applyAlignment="1">
      <alignment horizontal="centerContinuous"/>
    </xf>
    <xf numFmtId="39" fontId="9" fillId="0" borderId="8" xfId="105" applyFont="1" applyBorder="1" applyAlignment="1">
      <alignment horizontal="centerContinuous"/>
    </xf>
    <xf numFmtId="39" fontId="9" fillId="0" borderId="9" xfId="105" applyFont="1" applyBorder="1" applyAlignment="1">
      <alignment horizontal="centerContinuous"/>
    </xf>
    <xf numFmtId="39" fontId="9" fillId="0" borderId="0" xfId="105" applyFont="1" applyBorder="1" applyProtection="1">
      <protection locked="0"/>
    </xf>
    <xf numFmtId="39" fontId="9" fillId="0" borderId="0" xfId="105" applyFont="1" applyBorder="1" applyAlignment="1">
      <alignment horizontal="centerContinuous"/>
    </xf>
    <xf numFmtId="39" fontId="9" fillId="0" borderId="10" xfId="105" applyFont="1" applyBorder="1"/>
    <xf numFmtId="39" fontId="9" fillId="0" borderId="10" xfId="105" applyFont="1" applyBorder="1" applyAlignment="1">
      <alignment horizontal="center"/>
    </xf>
    <xf numFmtId="39" fontId="9" fillId="0" borderId="4" xfId="105" applyFont="1" applyBorder="1"/>
    <xf numFmtId="39" fontId="9" fillId="9" borderId="4" xfId="105" applyFont="1" applyFill="1" applyBorder="1" applyProtection="1">
      <protection locked="0"/>
    </xf>
    <xf numFmtId="39" fontId="9" fillId="0" borderId="11" xfId="105" applyFont="1" applyBorder="1"/>
    <xf numFmtId="39" fontId="9" fillId="0" borderId="11" xfId="105" quotePrefix="1" applyFont="1" applyBorder="1" applyAlignment="1">
      <alignment horizontal="center"/>
    </xf>
    <xf numFmtId="39" fontId="9" fillId="9" borderId="11" xfId="105" quotePrefix="1" applyFont="1" applyFill="1" applyBorder="1" applyAlignment="1">
      <alignment horizontal="right"/>
    </xf>
    <xf numFmtId="39" fontId="9" fillId="0" borderId="12" xfId="105" applyFont="1" applyBorder="1"/>
    <xf numFmtId="39" fontId="9" fillId="9" borderId="12" xfId="105" applyFont="1" applyFill="1" applyBorder="1"/>
    <xf numFmtId="39" fontId="9" fillId="9" borderId="13" xfId="105" applyFont="1" applyFill="1" applyBorder="1" applyProtection="1">
      <protection locked="0"/>
    </xf>
    <xf numFmtId="39" fontId="9" fillId="9" borderId="4" xfId="105" applyFont="1" applyFill="1" applyBorder="1"/>
    <xf numFmtId="39" fontId="9" fillId="9" borderId="11" xfId="105" applyFont="1" applyFill="1" applyBorder="1"/>
    <xf numFmtId="39" fontId="9" fillId="9" borderId="10" xfId="105" applyFont="1" applyFill="1" applyBorder="1"/>
    <xf numFmtId="39" fontId="10" fillId="0" borderId="0" xfId="105" applyFont="1"/>
    <xf numFmtId="39" fontId="9" fillId="0" borderId="14" xfId="105" applyFont="1" applyBorder="1"/>
    <xf numFmtId="39" fontId="9" fillId="9" borderId="13" xfId="105" applyFont="1" applyFill="1" applyBorder="1"/>
    <xf numFmtId="39" fontId="9" fillId="0" borderId="4" xfId="105" quotePrefix="1" applyFont="1" applyBorder="1" applyAlignment="1">
      <alignment horizontal="center"/>
    </xf>
    <xf numFmtId="39" fontId="7" fillId="0" borderId="0" xfId="105"/>
    <xf numFmtId="39" fontId="7" fillId="0" borderId="0" xfId="105" applyFont="1"/>
    <xf numFmtId="39" fontId="9" fillId="0" borderId="15" xfId="105" applyFont="1" applyBorder="1"/>
    <xf numFmtId="39" fontId="9" fillId="0" borderId="10" xfId="105" quotePrefix="1" applyFont="1" applyBorder="1" applyAlignment="1">
      <alignment horizontal="center"/>
    </xf>
    <xf numFmtId="39" fontId="12" fillId="0" borderId="0" xfId="105" applyFont="1" applyBorder="1"/>
    <xf numFmtId="39" fontId="13" fillId="0" borderId="0" xfId="105" applyFont="1" applyBorder="1" applyAlignment="1">
      <alignment horizontal="right"/>
    </xf>
    <xf numFmtId="39" fontId="13" fillId="0" borderId="0" xfId="105" applyFont="1" applyBorder="1"/>
    <xf numFmtId="39" fontId="8" fillId="0" borderId="0" xfId="105" applyFont="1" applyBorder="1" applyAlignment="1"/>
    <xf numFmtId="39" fontId="12" fillId="0" borderId="8" xfId="105" applyFont="1" applyBorder="1" applyAlignment="1">
      <alignment horizontal="centerContinuous"/>
    </xf>
    <xf numFmtId="39" fontId="12" fillId="0" borderId="9" xfId="105" applyFont="1" applyBorder="1" applyAlignment="1">
      <alignment horizontal="centerContinuous"/>
    </xf>
    <xf numFmtId="39" fontId="9" fillId="9" borderId="14" xfId="105" quotePrefix="1" applyFont="1" applyFill="1" applyBorder="1" applyAlignment="1">
      <alignment horizontal="center"/>
    </xf>
    <xf numFmtId="39" fontId="9" fillId="9" borderId="4" xfId="105" quotePrefix="1" applyFont="1" applyFill="1" applyBorder="1" applyAlignment="1"/>
    <xf numFmtId="39" fontId="9" fillId="9" borderId="4" xfId="105" applyFont="1" applyFill="1" applyBorder="1" applyAlignment="1">
      <alignment horizontal="right"/>
    </xf>
    <xf numFmtId="39" fontId="9" fillId="0" borderId="7" xfId="105" applyFont="1" applyBorder="1"/>
    <xf numFmtId="39" fontId="9" fillId="0" borderId="8" xfId="105" applyFont="1" applyBorder="1"/>
    <xf numFmtId="39" fontId="9" fillId="0" borderId="10" xfId="105" applyFont="1" applyBorder="1" applyAlignment="1">
      <alignment horizontal="right"/>
    </xf>
    <xf numFmtId="39" fontId="10" fillId="10" borderId="10" xfId="105" applyFont="1" applyFill="1" applyBorder="1" applyAlignment="1" applyProtection="1">
      <alignment horizontal="right"/>
      <protection locked="0"/>
    </xf>
    <xf numFmtId="0" fontId="8" fillId="0" borderId="0" xfId="106" applyFont="1" applyFill="1" applyBorder="1"/>
    <xf numFmtId="39" fontId="9" fillId="0" borderId="9" xfId="105" applyFont="1" applyBorder="1" applyAlignment="1">
      <alignment horizontal="right"/>
    </xf>
    <xf numFmtId="39" fontId="15" fillId="0" borderId="0" xfId="105" applyFont="1"/>
    <xf numFmtId="39" fontId="9" fillId="0" borderId="10" xfId="105" applyFont="1" applyFill="1" applyBorder="1" applyAlignment="1" applyProtection="1">
      <alignment horizontal="right"/>
      <protection locked="0"/>
    </xf>
    <xf numFmtId="39" fontId="9" fillId="0" borderId="10" xfId="107" applyNumberFormat="1" applyFont="1" applyFill="1" applyBorder="1" applyAlignment="1">
      <alignment horizontal="right"/>
    </xf>
    <xf numFmtId="39" fontId="9" fillId="0" borderId="16" xfId="105" applyFont="1" applyBorder="1"/>
    <xf numFmtId="39" fontId="9" fillId="0" borderId="10" xfId="105" applyFont="1" applyFill="1" applyBorder="1" applyAlignment="1">
      <alignment horizontal="right"/>
    </xf>
    <xf numFmtId="0" fontId="9" fillId="0" borderId="0" xfId="106" applyFont="1" applyFill="1" applyBorder="1" applyAlignment="1">
      <alignment horizontal="centerContinuous"/>
    </xf>
    <xf numFmtId="39" fontId="8" fillId="0" borderId="0" xfId="105" applyFont="1" applyFill="1" applyBorder="1"/>
    <xf numFmtId="39" fontId="9" fillId="11" borderId="12" xfId="105" applyFont="1" applyFill="1" applyBorder="1"/>
    <xf numFmtId="39" fontId="8" fillId="0" borderId="0" xfId="105" applyFont="1" applyFill="1"/>
    <xf numFmtId="39" fontId="9" fillId="0" borderId="0" xfId="105" applyFont="1" applyFill="1" applyBorder="1"/>
    <xf numFmtId="39" fontId="9" fillId="0" borderId="13" xfId="105" applyFont="1" applyFill="1" applyBorder="1"/>
    <xf numFmtId="39" fontId="9" fillId="0" borderId="13" xfId="105" quotePrefix="1" applyFont="1" applyFill="1" applyBorder="1" applyAlignment="1">
      <alignment horizontal="right"/>
    </xf>
    <xf numFmtId="39" fontId="9" fillId="9" borderId="13" xfId="105" quotePrefix="1" applyFont="1" applyFill="1" applyBorder="1" applyAlignment="1">
      <alignment horizontal="right"/>
    </xf>
    <xf numFmtId="39" fontId="9" fillId="0" borderId="0" xfId="105" applyFont="1" applyFill="1"/>
    <xf numFmtId="39" fontId="9" fillId="0" borderId="14" xfId="105" applyFont="1" applyFill="1" applyBorder="1"/>
    <xf numFmtId="39" fontId="9" fillId="9" borderId="7" xfId="105" applyFont="1" applyFill="1" applyBorder="1"/>
    <xf numFmtId="39" fontId="11" fillId="12" borderId="14" xfId="105" applyFont="1" applyFill="1" applyBorder="1"/>
    <xf numFmtId="39" fontId="9" fillId="0" borderId="10" xfId="105" applyFont="1" applyFill="1" applyBorder="1"/>
    <xf numFmtId="39" fontId="9" fillId="11" borderId="10" xfId="105" applyFont="1" applyFill="1" applyBorder="1"/>
    <xf numFmtId="39" fontId="9" fillId="11" borderId="10" xfId="105" applyFont="1" applyFill="1" applyBorder="1" applyAlignment="1"/>
    <xf numFmtId="39" fontId="9" fillId="0" borderId="17" xfId="105" quotePrefix="1" applyFont="1" applyFill="1" applyBorder="1" applyAlignment="1">
      <alignment horizontal="center"/>
    </xf>
    <xf numFmtId="39" fontId="9" fillId="9" borderId="14" xfId="105" quotePrefix="1" applyFont="1" applyFill="1" applyBorder="1"/>
    <xf numFmtId="39" fontId="9" fillId="9" borderId="14" xfId="105" applyFont="1" applyFill="1" applyBorder="1"/>
    <xf numFmtId="39" fontId="9" fillId="0" borderId="13" xfId="105" applyFont="1" applyBorder="1"/>
    <xf numFmtId="39" fontId="9" fillId="9" borderId="10" xfId="105" quotePrefix="1" applyFont="1" applyFill="1" applyBorder="1" applyAlignment="1">
      <alignment horizontal="right"/>
    </xf>
    <xf numFmtId="39" fontId="15" fillId="0" borderId="10" xfId="105" applyFont="1" applyBorder="1"/>
    <xf numFmtId="39" fontId="9" fillId="9" borderId="11" xfId="105" applyFont="1" applyFill="1" applyBorder="1" applyProtection="1">
      <protection locked="0"/>
    </xf>
    <xf numFmtId="39" fontId="9" fillId="9" borderId="14" xfId="105" quotePrefix="1" applyFont="1" applyFill="1" applyBorder="1" applyAlignment="1">
      <alignment horizontal="right"/>
    </xf>
    <xf numFmtId="39" fontId="9" fillId="9" borderId="15" xfId="105" applyFont="1" applyFill="1" applyBorder="1"/>
    <xf numFmtId="39" fontId="9" fillId="9" borderId="15" xfId="105" quotePrefix="1" applyFont="1" applyFill="1" applyBorder="1"/>
    <xf numFmtId="0" fontId="0" fillId="0" borderId="0" xfId="0" applyAlignment="1"/>
    <xf numFmtId="0" fontId="0" fillId="0" borderId="0" xfId="0" applyFont="1" applyAlignment="1">
      <alignment wrapText="1"/>
    </xf>
    <xf numFmtId="3" fontId="0" fillId="13" borderId="4" xfId="0" applyNumberFormat="1" applyFill="1" applyBorder="1"/>
    <xf numFmtId="3" fontId="0" fillId="13" borderId="5" xfId="0" applyNumberFormat="1" applyFill="1" applyBorder="1"/>
    <xf numFmtId="39" fontId="9" fillId="9" borderId="9" xfId="105" applyFont="1" applyFill="1" applyBorder="1" applyAlignment="1" applyProtection="1">
      <alignment horizontal="right"/>
      <protection locked="0"/>
    </xf>
    <xf numFmtId="39" fontId="9" fillId="0" borderId="17" xfId="105" applyFont="1" applyBorder="1"/>
    <xf numFmtId="39" fontId="9" fillId="0" borderId="13" xfId="105" quotePrefix="1" applyFont="1" applyBorder="1" applyAlignment="1">
      <alignment horizontal="right"/>
    </xf>
    <xf numFmtId="39" fontId="9" fillId="9" borderId="9" xfId="105" applyFont="1" applyFill="1" applyBorder="1"/>
    <xf numFmtId="39" fontId="9" fillId="0" borderId="9" xfId="105" quotePrefix="1" applyFont="1" applyBorder="1" applyAlignment="1">
      <alignment horizontal="right"/>
    </xf>
    <xf numFmtId="39" fontId="22" fillId="0" borderId="0" xfId="105" applyFont="1" applyAlignment="1">
      <alignment wrapText="1"/>
    </xf>
    <xf numFmtId="39" fontId="23" fillId="0" borderId="0" xfId="105" applyFont="1" applyAlignment="1">
      <alignment wrapText="1"/>
    </xf>
  </cellXfs>
  <cellStyles count="112">
    <cellStyle name="Comma 2" xfId="107"/>
    <cellStyle name="Currency 2" xfId="10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Normal" xfId="0" builtinId="0"/>
    <cellStyle name="Normal 2" xfId="105"/>
    <cellStyle name="Normal 2 2" xfId="109"/>
    <cellStyle name="Normal_DOWNLOAD (2)" xfId="106"/>
    <cellStyle name="Note 2" xfId="110"/>
    <cellStyle name="Percent 2" xfId="111"/>
  </cellStyles>
  <dxfs count="0"/>
  <tableStyles count="0" defaultTableStyle="TableStyleMedium9" defaultPivotStyle="PivotStyleMedium4"/>
  <colors>
    <mruColors>
      <color rgb="FF359B4D"/>
      <color rgb="FF197614"/>
      <color rgb="FF0060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raining%20Grant%20Package.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ETA_LOCwSF425_CLS_Package_rev2009-08.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F42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ierce/AppData/Local/Microsoft/Windows/Temporary%20Internet%20Files/Content.Outlook/GT2US33H/LOC_CLS_Package_rev2009-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eshazo.homedir.nebula.washington.edu\homes\Projects\SF425_FFR\LOC_CLS_Package_rev2009-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c"/>
      <sheetName val="o-o"/>
      <sheetName val="fsr"/>
      <sheetName val="SF425-FFR"/>
      <sheetName val="t-o"/>
      <sheetName val="gabs"/>
      <sheetName val="letter"/>
      <sheetName val="idc"/>
      <sheetName val="bt jv"/>
      <sheetName val="rtar jv"/>
      <sheetName val="idc-dt jv"/>
    </sheetNames>
    <sheetDataSet>
      <sheetData sheetId="0">
        <row r="9">
          <cell r="D9" t="str">
            <v>Kirsten DeFries</v>
          </cell>
        </row>
        <row r="10">
          <cell r="D10" t="str">
            <v>KD</v>
          </cell>
        </row>
        <row r="11">
          <cell r="D11" t="str">
            <v>Director of Campus Services, GCA</v>
          </cell>
        </row>
        <row r="16">
          <cell r="C16" t="str">
            <v>ENTER IN THIS CELL</v>
          </cell>
        </row>
        <row r="19">
          <cell r="C19" t="str">
            <v>THESE CELLS ARE COPIED TO ANOTHER FILE</v>
          </cell>
        </row>
        <row r="54">
          <cell r="D54" t="str">
            <v>NO</v>
          </cell>
        </row>
        <row r="62">
          <cell r="D62" t="str">
            <v>.</v>
          </cell>
        </row>
        <row r="123">
          <cell r="I123">
            <v>0</v>
          </cell>
          <cell r="J123" t="str">
            <v>01-50</v>
          </cell>
        </row>
        <row r="124">
          <cell r="I124">
            <v>0</v>
          </cell>
          <cell r="J124" t="str">
            <v>01-90</v>
          </cell>
        </row>
        <row r="125">
          <cell r="E125" t="str">
            <v>01-50</v>
          </cell>
          <cell r="I125">
            <v>0</v>
          </cell>
          <cell r="J125" t="str">
            <v>08-02</v>
          </cell>
        </row>
        <row r="126">
          <cell r="I126">
            <v>0</v>
          </cell>
          <cell r="J126" t="str">
            <v>08-05</v>
          </cell>
        </row>
        <row r="127">
          <cell r="I127">
            <v>0</v>
          </cell>
          <cell r="J127" t="str">
            <v>07-00</v>
          </cell>
        </row>
        <row r="131">
          <cell r="D131">
            <v>0</v>
          </cell>
        </row>
        <row r="132">
          <cell r="D132">
            <v>0</v>
          </cell>
        </row>
        <row r="133">
          <cell r="D133">
            <v>0</v>
          </cell>
        </row>
        <row r="134">
          <cell r="D134">
            <v>0</v>
          </cell>
        </row>
        <row r="135">
          <cell r="D135">
            <v>0</v>
          </cell>
        </row>
        <row r="140">
          <cell r="D140">
            <v>0</v>
          </cell>
        </row>
        <row r="142">
          <cell r="D142">
            <v>0</v>
          </cell>
        </row>
        <row r="155">
          <cell r="D155">
            <v>0</v>
          </cell>
        </row>
        <row r="158">
          <cell r="D158">
            <v>0</v>
          </cell>
        </row>
        <row r="159">
          <cell r="D159">
            <v>0</v>
          </cell>
        </row>
        <row r="161">
          <cell r="D161">
            <v>0</v>
          </cell>
        </row>
        <row r="170">
          <cell r="D170">
            <v>0</v>
          </cell>
        </row>
        <row r="171">
          <cell r="D171">
            <v>0</v>
          </cell>
        </row>
        <row r="172">
          <cell r="D172">
            <v>0</v>
          </cell>
        </row>
        <row r="173">
          <cell r="D173">
            <v>0</v>
          </cell>
        </row>
        <row r="177">
          <cell r="E177">
            <v>0</v>
          </cell>
        </row>
        <row r="187">
          <cell r="D187">
            <v>0</v>
          </cell>
        </row>
        <row r="188">
          <cell r="D188">
            <v>0</v>
          </cell>
        </row>
        <row r="189">
          <cell r="D189">
            <v>0</v>
          </cell>
        </row>
        <row r="190">
          <cell r="D190">
            <v>0</v>
          </cell>
        </row>
        <row r="194">
          <cell r="E194">
            <v>0</v>
          </cell>
        </row>
        <row r="206">
          <cell r="E206">
            <v>0</v>
          </cell>
        </row>
        <row r="207">
          <cell r="E207">
            <v>0</v>
          </cell>
        </row>
        <row r="208">
          <cell r="E208">
            <v>0</v>
          </cell>
        </row>
        <row r="211">
          <cell r="E211">
            <v>0</v>
          </cell>
        </row>
        <row r="214">
          <cell r="E214">
            <v>0</v>
          </cell>
        </row>
        <row r="217">
          <cell r="E217">
            <v>0</v>
          </cell>
        </row>
        <row r="218">
          <cell r="E218">
            <v>0</v>
          </cell>
        </row>
        <row r="224">
          <cell r="E224" t="str">
            <v>et</v>
          </cell>
        </row>
        <row r="225">
          <cell r="E225" t="str">
            <v>a</v>
          </cell>
        </row>
        <row r="228">
          <cell r="E228">
            <v>0</v>
          </cell>
        </row>
        <row r="229">
          <cell r="E229">
            <v>0</v>
          </cell>
        </row>
        <row r="233">
          <cell r="E233" t="str">
            <v>67-3207</v>
          </cell>
        </row>
        <row r="234">
          <cell r="E234">
            <v>39934</v>
          </cell>
        </row>
        <row r="235">
          <cell r="E235">
            <v>40298</v>
          </cell>
        </row>
        <row r="236">
          <cell r="E236">
            <v>0.08</v>
          </cell>
        </row>
        <row r="281">
          <cell r="E281" t="str">
            <v xml:space="preserve"> </v>
          </cell>
        </row>
        <row r="282">
          <cell r="E282" t="str">
            <v xml:space="preserve"> </v>
          </cell>
        </row>
        <row r="283">
          <cell r="E283" t="str">
            <v xml:space="preserve"> </v>
          </cell>
        </row>
        <row r="284">
          <cell r="E284" t="str">
            <v xml:space="preserve"> </v>
          </cell>
        </row>
        <row r="285">
          <cell r="E285" t="str">
            <v xml:space="preserve"> </v>
          </cell>
        </row>
        <row r="286">
          <cell r="E286" t="str">
            <v xml:space="preserve"> </v>
          </cell>
        </row>
        <row r="287">
          <cell r="E287" t="str">
            <v xml:space="preserve"> </v>
          </cell>
        </row>
        <row r="288">
          <cell r="E288" t="str">
            <v xml:space="preserve"> </v>
          </cell>
        </row>
        <row r="289">
          <cell r="E289" t="str">
            <v xml:space="preserve"> </v>
          </cell>
        </row>
        <row r="290">
          <cell r="E290" t="str">
            <v xml:space="preserve"> </v>
          </cell>
        </row>
        <row r="291">
          <cell r="E291" t="str">
            <v xml:space="preserve"> </v>
          </cell>
        </row>
        <row r="292">
          <cell r="E292" t="str">
            <v xml:space="preserve"> </v>
          </cell>
        </row>
        <row r="293">
          <cell r="E293" t="str">
            <v xml:space="preserve"> </v>
          </cell>
        </row>
        <row r="294">
          <cell r="E294" t="str">
            <v xml:space="preserve"> </v>
          </cell>
        </row>
        <row r="295">
          <cell r="E295" t="str">
            <v xml:space="preserve"> </v>
          </cell>
        </row>
        <row r="296">
          <cell r="E296" t="str">
            <v xml:space="preserve"> </v>
          </cell>
        </row>
        <row r="297">
          <cell r="E297" t="str">
            <v xml:space="preserve"> </v>
          </cell>
        </row>
        <row r="298">
          <cell r="E298" t="str">
            <v xml:space="preserve"> </v>
          </cell>
        </row>
        <row r="299">
          <cell r="E299" t="str">
            <v xml:space="preserve"> </v>
          </cell>
        </row>
        <row r="300">
          <cell r="E300" t="str">
            <v xml:space="preserve"> </v>
          </cell>
        </row>
        <row r="301">
          <cell r="E301" t="str">
            <v xml:space="preserve"> </v>
          </cell>
        </row>
        <row r="302">
          <cell r="E302" t="str">
            <v xml:space="preserve"> </v>
          </cell>
        </row>
        <row r="303">
          <cell r="E303" t="str">
            <v xml:space="preserve"> </v>
          </cell>
        </row>
        <row r="304">
          <cell r="E304" t="str">
            <v xml:space="preserve"> </v>
          </cell>
        </row>
        <row r="305">
          <cell r="E305" t="str">
            <v xml:space="preserve"> </v>
          </cell>
        </row>
        <row r="306">
          <cell r="E306" t="str">
            <v xml:space="preserve"> </v>
          </cell>
        </row>
        <row r="307">
          <cell r="E307" t="str">
            <v xml:space="preserve"> </v>
          </cell>
        </row>
        <row r="308">
          <cell r="E308" t="str">
            <v xml:space="preserve"> </v>
          </cell>
        </row>
        <row r="310">
          <cell r="E310">
            <v>0</v>
          </cell>
        </row>
        <row r="364">
          <cell r="E364" t="str">
            <v>WILLIAMS, MICHELLE A.</v>
          </cell>
        </row>
        <row r="365">
          <cell r="E365" t="str">
            <v xml:space="preserve">EPIDEMIOLOGY        </v>
          </cell>
        </row>
        <row r="366">
          <cell r="E366" t="str">
            <v>357236</v>
          </cell>
        </row>
        <row r="367">
          <cell r="E367">
            <v>0</v>
          </cell>
        </row>
        <row r="368">
          <cell r="E368">
            <v>0</v>
          </cell>
        </row>
        <row r="369">
          <cell r="E369">
            <v>0</v>
          </cell>
        </row>
        <row r="370">
          <cell r="E370">
            <v>0</v>
          </cell>
        </row>
        <row r="371">
          <cell r="E371">
            <v>0</v>
          </cell>
        </row>
        <row r="372">
          <cell r="E372" t="str">
            <v>67-3207</v>
          </cell>
        </row>
        <row r="373">
          <cell r="E373" t="str">
            <v>67-3417</v>
          </cell>
        </row>
        <row r="374">
          <cell r="E374">
            <v>39934</v>
          </cell>
        </row>
        <row r="375">
          <cell r="E375">
            <v>40298</v>
          </cell>
        </row>
        <row r="376">
          <cell r="E376" t="str">
            <v xml:space="preserve">NATL INST-OF-HEALTH    </v>
          </cell>
        </row>
        <row r="377">
          <cell r="E377" t="str">
            <v>et</v>
          </cell>
        </row>
        <row r="378">
          <cell r="E378" t="str">
            <v>a</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sheetData>
      <sheetData sheetId="1" refreshError="1"/>
      <sheetData sheetId="2" refreshError="1"/>
      <sheetData sheetId="3">
        <row r="20">
          <cell r="I20">
            <v>0</v>
          </cell>
        </row>
      </sheetData>
      <sheetData sheetId="4" refreshError="1"/>
      <sheetData sheetId="5">
        <row r="6">
          <cell r="C6">
            <v>0</v>
          </cell>
        </row>
      </sheetData>
      <sheetData sheetId="6">
        <row r="23">
          <cell r="I23">
            <v>0</v>
          </cell>
        </row>
      </sheetData>
      <sheetData sheetId="7" refreshError="1"/>
      <sheetData sheetId="8">
        <row r="16">
          <cell r="J16">
            <v>0</v>
          </cell>
        </row>
      </sheetData>
      <sheetData sheetId="9">
        <row r="34">
          <cell r="D34">
            <v>0</v>
          </cell>
        </row>
      </sheetData>
      <sheetData sheetId="10" refreshError="1"/>
      <sheetData sheetId="11">
        <row r="34">
          <cell r="G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fsr"/>
      <sheetName val="rec"/>
      <sheetName val="oo"/>
      <sheetName val="gabs"/>
      <sheetName val="letter"/>
      <sheetName val="idc"/>
      <sheetName val="Bal XFR jv"/>
      <sheetName val="RTN to AwdsRcvbl jv"/>
      <sheetName val="DEF XFR jv"/>
      <sheetName val="SF425-FFR"/>
      <sheetName val="SF425_IDC-Remarks-Attach"/>
      <sheetName val="SF269"/>
      <sheetName val="SF269A"/>
      <sheetName val="SF272"/>
      <sheetName val="272report"/>
      <sheetName val="NASA Letter"/>
      <sheetName val="grantor letter"/>
    </sheetNames>
    <sheetDataSet>
      <sheetData sheetId="0" refreshError="1">
        <row r="26">
          <cell r="D26" t="str">
            <v/>
          </cell>
          <cell r="O26" t="str">
            <v>Provisional</v>
          </cell>
        </row>
        <row r="27">
          <cell r="O27" t="str">
            <v>Predetermined</v>
          </cell>
        </row>
        <row r="28">
          <cell r="O28" t="str">
            <v>Final</v>
          </cell>
        </row>
        <row r="29">
          <cell r="O29" t="str">
            <v>Fixed</v>
          </cell>
        </row>
      </sheetData>
      <sheetData sheetId="1"/>
      <sheetData sheetId="2"/>
      <sheetData sheetId="3"/>
      <sheetData sheetId="4"/>
      <sheetData sheetId="5"/>
      <sheetData sheetId="6"/>
      <sheetData sheetId="7"/>
      <sheetData sheetId="8"/>
      <sheetData sheetId="9"/>
      <sheetData sheetId="10"/>
      <sheetData sheetId="11"/>
      <sheetData sheetId="12">
        <row r="31">
          <cell r="I31" t="e">
            <v>#VALUE!</v>
          </cell>
        </row>
      </sheetData>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fsr"/>
      <sheetName val="rec"/>
      <sheetName val="oo"/>
      <sheetName val="gabs"/>
      <sheetName val="letter"/>
      <sheetName val="idc"/>
      <sheetName val="Bal XFR jv"/>
      <sheetName val="RTN to AwdsRcvbl jv"/>
      <sheetName val="DEF XFR jv"/>
      <sheetName val="SF425-FFR"/>
      <sheetName val="SF425_IDC-Remarks-Attach"/>
      <sheetName val="SF269"/>
      <sheetName val="SF269A"/>
      <sheetName val="SF272"/>
      <sheetName val="272report"/>
      <sheetName val="NASA Letter"/>
      <sheetName val="grantor let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sh"/>
      <sheetName val="fsr"/>
      <sheetName val="rec"/>
      <sheetName val="oo"/>
      <sheetName val="gabs"/>
      <sheetName val="letter"/>
      <sheetName val="idc"/>
      <sheetName val="bt jv"/>
      <sheetName val="rtar jv"/>
      <sheetName val="dt jv"/>
      <sheetName val="SF425-FFR"/>
      <sheetName val="SF425-Attach"/>
      <sheetName val="SF269"/>
      <sheetName val="SF269A"/>
      <sheetName val="269Attach."/>
      <sheetName val="SF272"/>
      <sheetName val="272report"/>
      <sheetName val="NASA Letter"/>
      <sheetName val="grantor letter"/>
      <sheetName val="Module1"/>
    </sheetNames>
    <sheetDataSet>
      <sheetData sheetId="0" refreshError="1">
        <row r="25">
          <cell r="J25" t="str">
            <v>Quarterly</v>
          </cell>
        </row>
        <row r="26">
          <cell r="J26" t="str">
            <v>Semi-Annual</v>
          </cell>
        </row>
        <row r="27">
          <cell r="J27" t="str">
            <v>Annual</v>
          </cell>
        </row>
        <row r="28">
          <cell r="J28" t="str">
            <v>Final</v>
          </cell>
        </row>
        <row r="112">
          <cell r="D112">
            <v>0</v>
          </cell>
        </row>
        <row r="163">
          <cell r="E163">
            <v>0</v>
          </cell>
        </row>
        <row r="166">
          <cell r="E16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rbit">
      <a:dk1>
        <a:srgbClr val="000000"/>
      </a:dk1>
      <a:lt1>
        <a:srgbClr val="FFFFFF"/>
      </a:lt1>
      <a:dk2>
        <a:srgbClr val="7C9BA5"/>
      </a:dk2>
      <a:lt2>
        <a:srgbClr val="C1D0CA"/>
      </a:lt2>
      <a:accent1>
        <a:srgbClr val="F2D908"/>
      </a:accent1>
      <a:accent2>
        <a:srgbClr val="9DE61E"/>
      </a:accent2>
      <a:accent3>
        <a:srgbClr val="0D8BE6"/>
      </a:accent3>
      <a:accent4>
        <a:srgbClr val="C61B1B"/>
      </a:accent4>
      <a:accent5>
        <a:srgbClr val="E26F08"/>
      </a:accent5>
      <a:accent6>
        <a:srgbClr val="8D35D1"/>
      </a:accent6>
      <a:hlink>
        <a:srgbClr val="ECBF0B"/>
      </a:hlink>
      <a:folHlink>
        <a:srgbClr val="F4E5A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60"/>
  <sheetViews>
    <sheetView tabSelected="1" workbookViewId="0">
      <pane ySplit="5" topLeftCell="A6" activePane="bottomLeft" state="frozen"/>
      <selection pane="bottomLeft" activeCell="G8" sqref="G8"/>
    </sheetView>
  </sheetViews>
  <sheetFormatPr defaultColWidth="11" defaultRowHeight="15.75" x14ac:dyDescent="0.25"/>
  <cols>
    <col min="1" max="1" width="21" customWidth="1"/>
    <col min="2" max="2" width="7.875" style="5" customWidth="1"/>
    <col min="3" max="3" width="8.25" customWidth="1"/>
    <col min="4" max="16" width="6.875" customWidth="1"/>
    <col min="17" max="17" width="8.125" customWidth="1"/>
    <col min="18" max="18" width="11.25" customWidth="1"/>
    <col min="19" max="19" width="10.625" customWidth="1"/>
    <col min="20" max="20" width="7.25" customWidth="1"/>
    <col min="21" max="21" width="10.125" customWidth="1"/>
  </cols>
  <sheetData>
    <row r="1" spans="1:21" ht="18.75" x14ac:dyDescent="0.3">
      <c r="A1" s="1" t="s">
        <v>56</v>
      </c>
      <c r="B1" s="12"/>
    </row>
    <row r="2" spans="1:21" x14ac:dyDescent="0.25">
      <c r="A2" t="s">
        <v>57</v>
      </c>
    </row>
    <row r="3" spans="1:21" x14ac:dyDescent="0.25">
      <c r="A3" t="s">
        <v>58</v>
      </c>
    </row>
    <row r="5" spans="1:21" ht="47.25" x14ac:dyDescent="0.25">
      <c r="B5" s="36" t="s">
        <v>11</v>
      </c>
      <c r="C5" s="112" t="s">
        <v>0</v>
      </c>
      <c r="D5" s="2">
        <v>41456</v>
      </c>
      <c r="E5" s="2">
        <v>41487</v>
      </c>
      <c r="F5" s="2">
        <v>41518</v>
      </c>
      <c r="G5" s="2">
        <v>41548</v>
      </c>
      <c r="H5" s="2">
        <v>41579</v>
      </c>
      <c r="I5" s="2">
        <v>41609</v>
      </c>
      <c r="J5" s="2">
        <v>41640</v>
      </c>
      <c r="K5" s="2">
        <v>41671</v>
      </c>
      <c r="L5" s="2">
        <v>41699</v>
      </c>
      <c r="M5" s="2">
        <v>41730</v>
      </c>
      <c r="N5" s="2">
        <v>41760</v>
      </c>
      <c r="O5" s="2">
        <v>41791</v>
      </c>
      <c r="P5" s="2">
        <v>41821</v>
      </c>
      <c r="Q5" s="29" t="s">
        <v>1</v>
      </c>
      <c r="R5" s="113" t="s">
        <v>12</v>
      </c>
      <c r="S5" s="29" t="s">
        <v>13</v>
      </c>
      <c r="T5" s="29" t="s">
        <v>24</v>
      </c>
      <c r="U5" s="29" t="s">
        <v>2</v>
      </c>
    </row>
    <row r="6" spans="1:21" x14ac:dyDescent="0.25">
      <c r="A6" s="3" t="s">
        <v>3</v>
      </c>
      <c r="B6" s="4">
        <f>SUM(B7:B21)</f>
        <v>0</v>
      </c>
      <c r="C6" s="15">
        <f>SUM(C7:C21)</f>
        <v>0</v>
      </c>
      <c r="D6" s="4">
        <f>SUM(D7:D21)</f>
        <v>0</v>
      </c>
      <c r="E6" s="4">
        <f>SUM(E7:E21)</f>
        <v>0</v>
      </c>
      <c r="F6" s="4">
        <f>SUM(F7:F21)</f>
        <v>0</v>
      </c>
      <c r="G6" s="4">
        <f t="shared" ref="G6:O6" si="0">SUM(G7:G21)</f>
        <v>0</v>
      </c>
      <c r="H6" s="4">
        <f t="shared" si="0"/>
        <v>0</v>
      </c>
      <c r="I6" s="4">
        <f t="shared" si="0"/>
        <v>0</v>
      </c>
      <c r="J6" s="4">
        <f t="shared" si="0"/>
        <v>0</v>
      </c>
      <c r="K6" s="4">
        <f t="shared" si="0"/>
        <v>0</v>
      </c>
      <c r="L6" s="4">
        <f t="shared" si="0"/>
        <v>0</v>
      </c>
      <c r="M6" s="4">
        <f t="shared" si="0"/>
        <v>0</v>
      </c>
      <c r="N6" s="4">
        <f t="shared" si="0"/>
        <v>0</v>
      </c>
      <c r="O6" s="4">
        <f t="shared" si="0"/>
        <v>0</v>
      </c>
      <c r="P6" s="4"/>
      <c r="Q6" s="22">
        <f t="shared" ref="Q6:Q13" si="1">SUM(D6:O6)</f>
        <v>0</v>
      </c>
      <c r="R6" s="22">
        <f>SUM(R7:R21)</f>
        <v>0</v>
      </c>
      <c r="S6" s="22">
        <f>SUM(S7:S21)</f>
        <v>0</v>
      </c>
      <c r="T6" s="22">
        <f>SUM(T7:T21)</f>
        <v>0</v>
      </c>
      <c r="U6" s="22">
        <f>B6+C6-(Q6+R6+S6)+T6</f>
        <v>0</v>
      </c>
    </row>
    <row r="7" spans="1:21" x14ac:dyDescent="0.25">
      <c r="A7" s="33" t="s">
        <v>14</v>
      </c>
      <c r="B7" s="30"/>
      <c r="C7" s="31"/>
      <c r="D7" s="30"/>
      <c r="E7" s="30"/>
      <c r="F7" s="30"/>
      <c r="G7" s="30"/>
      <c r="H7" s="30"/>
      <c r="I7" s="30"/>
      <c r="J7" s="30"/>
      <c r="K7" s="30"/>
      <c r="L7" s="30"/>
      <c r="M7" s="30"/>
      <c r="N7" s="30"/>
      <c r="O7" s="30"/>
      <c r="P7" s="30"/>
      <c r="Q7" s="32">
        <f t="shared" si="1"/>
        <v>0</v>
      </c>
      <c r="R7" s="32"/>
      <c r="S7" s="32"/>
      <c r="T7" s="32"/>
      <c r="U7" s="32">
        <f t="shared" ref="U7:U12" si="2">B7+C7-(Q7+R7+S7)</f>
        <v>0</v>
      </c>
    </row>
    <row r="8" spans="1:21" x14ac:dyDescent="0.25">
      <c r="A8" s="33" t="s">
        <v>14</v>
      </c>
      <c r="B8" s="30"/>
      <c r="C8" s="31"/>
      <c r="D8" s="30"/>
      <c r="E8" s="30"/>
      <c r="F8" s="30"/>
      <c r="G8" s="30"/>
      <c r="H8" s="30"/>
      <c r="I8" s="30"/>
      <c r="J8" s="30"/>
      <c r="K8" s="30"/>
      <c r="L8" s="30"/>
      <c r="M8" s="30"/>
      <c r="N8" s="30"/>
      <c r="O8" s="30"/>
      <c r="P8" s="30"/>
      <c r="Q8" s="32">
        <f t="shared" si="1"/>
        <v>0</v>
      </c>
      <c r="R8" s="32"/>
      <c r="S8" s="32"/>
      <c r="T8" s="32"/>
      <c r="U8" s="32">
        <f t="shared" si="2"/>
        <v>0</v>
      </c>
    </row>
    <row r="9" spans="1:21" x14ac:dyDescent="0.25">
      <c r="A9" s="33" t="s">
        <v>14</v>
      </c>
      <c r="B9" s="30"/>
      <c r="C9" s="31"/>
      <c r="D9" s="30"/>
      <c r="E9" s="30"/>
      <c r="F9" s="30"/>
      <c r="G9" s="30"/>
      <c r="H9" s="30"/>
      <c r="I9" s="30"/>
      <c r="J9" s="30"/>
      <c r="K9" s="30"/>
      <c r="L9" s="30"/>
      <c r="M9" s="30"/>
      <c r="N9" s="30"/>
      <c r="O9" s="30"/>
      <c r="P9" s="30"/>
      <c r="Q9" s="32">
        <f t="shared" si="1"/>
        <v>0</v>
      </c>
      <c r="R9" s="32"/>
      <c r="S9" s="32"/>
      <c r="T9" s="32"/>
      <c r="U9" s="32">
        <f t="shared" si="2"/>
        <v>0</v>
      </c>
    </row>
    <row r="10" spans="1:21" x14ac:dyDescent="0.25">
      <c r="A10" s="33" t="s">
        <v>14</v>
      </c>
      <c r="B10" s="30"/>
      <c r="C10" s="31"/>
      <c r="D10" s="30"/>
      <c r="E10" s="30"/>
      <c r="F10" s="30"/>
      <c r="G10" s="30"/>
      <c r="H10" s="30"/>
      <c r="I10" s="30"/>
      <c r="J10" s="30"/>
      <c r="K10" s="30"/>
      <c r="L10" s="30"/>
      <c r="M10" s="30"/>
      <c r="N10" s="30"/>
      <c r="O10" s="30"/>
      <c r="P10" s="30"/>
      <c r="Q10" s="32">
        <f>SUM(D10:O10)</f>
        <v>0</v>
      </c>
      <c r="R10" s="32"/>
      <c r="S10" s="32"/>
      <c r="T10" s="32"/>
      <c r="U10" s="32">
        <f t="shared" si="2"/>
        <v>0</v>
      </c>
    </row>
    <row r="11" spans="1:21" x14ac:dyDescent="0.25">
      <c r="A11" s="33" t="s">
        <v>14</v>
      </c>
      <c r="B11" s="30"/>
      <c r="C11" s="31"/>
      <c r="D11" s="30"/>
      <c r="E11" s="30"/>
      <c r="F11" s="30"/>
      <c r="G11" s="30"/>
      <c r="H11" s="30"/>
      <c r="I11" s="30"/>
      <c r="J11" s="30"/>
      <c r="K11" s="30"/>
      <c r="L11" s="30"/>
      <c r="M11" s="30"/>
      <c r="N11" s="30"/>
      <c r="O11" s="30"/>
      <c r="P11" s="30"/>
      <c r="Q11" s="32">
        <f t="shared" si="1"/>
        <v>0</v>
      </c>
      <c r="R11" s="32"/>
      <c r="S11" s="32"/>
      <c r="T11" s="32"/>
      <c r="U11" s="32">
        <f t="shared" si="2"/>
        <v>0</v>
      </c>
    </row>
    <row r="12" spans="1:21" x14ac:dyDescent="0.25">
      <c r="A12" s="33" t="s">
        <v>14</v>
      </c>
      <c r="B12" s="30"/>
      <c r="C12" s="31"/>
      <c r="D12" s="30"/>
      <c r="E12" s="30"/>
      <c r="F12" s="30"/>
      <c r="G12" s="30"/>
      <c r="H12" s="30"/>
      <c r="I12" s="30"/>
      <c r="J12" s="30"/>
      <c r="K12" s="30"/>
      <c r="L12" s="30"/>
      <c r="M12" s="30"/>
      <c r="N12" s="30"/>
      <c r="O12" s="30"/>
      <c r="P12" s="30"/>
      <c r="Q12" s="32">
        <f t="shared" si="1"/>
        <v>0</v>
      </c>
      <c r="R12" s="32"/>
      <c r="S12" s="32"/>
      <c r="T12" s="32"/>
      <c r="U12" s="32">
        <f t="shared" si="2"/>
        <v>0</v>
      </c>
    </row>
    <row r="13" spans="1:21" x14ac:dyDescent="0.25">
      <c r="A13" s="34" t="s">
        <v>15</v>
      </c>
      <c r="B13" s="13"/>
      <c r="C13" s="16"/>
      <c r="D13" s="13"/>
      <c r="E13" s="13"/>
      <c r="F13" s="13"/>
      <c r="G13" s="13"/>
      <c r="H13" s="13"/>
      <c r="I13" s="13"/>
      <c r="J13" s="13"/>
      <c r="K13" s="13"/>
      <c r="L13" s="13"/>
      <c r="M13" s="13"/>
      <c r="N13" s="13"/>
      <c r="O13" s="13"/>
      <c r="P13" s="13"/>
      <c r="Q13" s="23">
        <f t="shared" si="1"/>
        <v>0</v>
      </c>
      <c r="R13" s="23"/>
      <c r="S13" s="23"/>
      <c r="T13" s="23"/>
      <c r="U13" s="23">
        <f>B13+C13-(Q13+R13+S13)</f>
        <v>0</v>
      </c>
    </row>
    <row r="14" spans="1:21" x14ac:dyDescent="0.25">
      <c r="A14" s="34" t="s">
        <v>15</v>
      </c>
      <c r="B14" s="13"/>
      <c r="C14" s="16"/>
      <c r="D14" s="13"/>
      <c r="E14" s="13"/>
      <c r="F14" s="13"/>
      <c r="G14" s="13"/>
      <c r="H14" s="13"/>
      <c r="I14" s="13"/>
      <c r="J14" s="13"/>
      <c r="K14" s="13"/>
      <c r="L14" s="13"/>
      <c r="M14" s="13"/>
      <c r="N14" s="13"/>
      <c r="O14" s="13"/>
      <c r="P14" s="13"/>
      <c r="Q14" s="23">
        <f t="shared" ref="Q14:Q21" si="3">SUM(D14:O14)</f>
        <v>0</v>
      </c>
      <c r="R14" s="23"/>
      <c r="S14" s="23"/>
      <c r="T14" s="23"/>
      <c r="U14" s="23">
        <f t="shared" ref="U14:U21" si="4">B14+C14-(Q14+R14+S14)</f>
        <v>0</v>
      </c>
    </row>
    <row r="15" spans="1:21" x14ac:dyDescent="0.25">
      <c r="A15" s="34" t="s">
        <v>15</v>
      </c>
      <c r="B15" s="13"/>
      <c r="C15" s="16"/>
      <c r="D15" s="13"/>
      <c r="E15" s="13"/>
      <c r="F15" s="13"/>
      <c r="G15" s="13"/>
      <c r="H15" s="13"/>
      <c r="I15" s="13"/>
      <c r="J15" s="13"/>
      <c r="K15" s="13"/>
      <c r="L15" s="13"/>
      <c r="M15" s="13"/>
      <c r="N15" s="13"/>
      <c r="O15" s="13"/>
      <c r="P15" s="13"/>
      <c r="Q15" s="23">
        <f t="shared" si="3"/>
        <v>0</v>
      </c>
      <c r="R15" s="23"/>
      <c r="S15" s="23"/>
      <c r="T15" s="23"/>
      <c r="U15" s="23">
        <f t="shared" si="4"/>
        <v>0</v>
      </c>
    </row>
    <row r="16" spans="1:21" x14ac:dyDescent="0.25">
      <c r="A16" s="35" t="s">
        <v>16</v>
      </c>
      <c r="B16" s="14"/>
      <c r="C16" s="18"/>
      <c r="D16" s="14"/>
      <c r="E16" s="14"/>
      <c r="F16" s="14"/>
      <c r="G16" s="14"/>
      <c r="H16" s="14"/>
      <c r="I16" s="14"/>
      <c r="J16" s="14"/>
      <c r="K16" s="14"/>
      <c r="L16" s="14"/>
      <c r="M16" s="14"/>
      <c r="N16" s="14"/>
      <c r="O16" s="14"/>
      <c r="P16" s="14"/>
      <c r="Q16" s="25">
        <f t="shared" si="3"/>
        <v>0</v>
      </c>
      <c r="R16" s="25"/>
      <c r="S16" s="25"/>
      <c r="T16" s="25"/>
      <c r="U16" s="25">
        <f t="shared" si="4"/>
        <v>0</v>
      </c>
    </row>
    <row r="17" spans="1:21" x14ac:dyDescent="0.25">
      <c r="A17" s="35" t="s">
        <v>16</v>
      </c>
      <c r="B17" s="14"/>
      <c r="C17" s="18"/>
      <c r="D17" s="14"/>
      <c r="E17" s="14"/>
      <c r="F17" s="14"/>
      <c r="G17" s="14"/>
      <c r="H17" s="14"/>
      <c r="I17" s="14"/>
      <c r="J17" s="14"/>
      <c r="K17" s="14"/>
      <c r="L17" s="14"/>
      <c r="M17" s="14"/>
      <c r="N17" s="14"/>
      <c r="O17" s="14"/>
      <c r="P17" s="14"/>
      <c r="Q17" s="25">
        <f t="shared" si="3"/>
        <v>0</v>
      </c>
      <c r="R17" s="25"/>
      <c r="S17" s="25"/>
      <c r="T17" s="25"/>
      <c r="U17" s="25">
        <f t="shared" si="4"/>
        <v>0</v>
      </c>
    </row>
    <row r="18" spans="1:21" x14ac:dyDescent="0.25">
      <c r="A18" s="35" t="s">
        <v>16</v>
      </c>
      <c r="B18" s="14"/>
      <c r="C18" s="18"/>
      <c r="D18" s="14"/>
      <c r="E18" s="14"/>
      <c r="F18" s="14"/>
      <c r="G18" s="14"/>
      <c r="H18" s="14"/>
      <c r="I18" s="14"/>
      <c r="J18" s="14"/>
      <c r="K18" s="14"/>
      <c r="L18" s="14"/>
      <c r="M18" s="14"/>
      <c r="N18" s="14"/>
      <c r="O18" s="14"/>
      <c r="P18" s="14"/>
      <c r="Q18" s="25">
        <f t="shared" si="3"/>
        <v>0</v>
      </c>
      <c r="R18" s="25"/>
      <c r="S18" s="25"/>
      <c r="T18" s="25"/>
      <c r="U18" s="25">
        <f t="shared" si="4"/>
        <v>0</v>
      </c>
    </row>
    <row r="19" spans="1:21" x14ac:dyDescent="0.25">
      <c r="A19" s="35" t="s">
        <v>16</v>
      </c>
      <c r="B19" s="14"/>
      <c r="C19" s="18"/>
      <c r="D19" s="14"/>
      <c r="E19" s="14"/>
      <c r="F19" s="14"/>
      <c r="G19" s="14"/>
      <c r="H19" s="14"/>
      <c r="I19" s="14"/>
      <c r="J19" s="14"/>
      <c r="K19" s="14"/>
      <c r="L19" s="14"/>
      <c r="M19" s="14"/>
      <c r="N19" s="14"/>
      <c r="O19" s="14"/>
      <c r="P19" s="14"/>
      <c r="Q19" s="25">
        <f t="shared" si="3"/>
        <v>0</v>
      </c>
      <c r="R19" s="25"/>
      <c r="S19" s="25"/>
      <c r="T19" s="25"/>
      <c r="U19" s="25">
        <f t="shared" si="4"/>
        <v>0</v>
      </c>
    </row>
    <row r="20" spans="1:21" x14ac:dyDescent="0.25">
      <c r="A20" s="35" t="s">
        <v>16</v>
      </c>
      <c r="B20" s="14"/>
      <c r="C20" s="18"/>
      <c r="D20" s="14"/>
      <c r="E20" s="14"/>
      <c r="F20" s="14"/>
      <c r="G20" s="14"/>
      <c r="H20" s="14"/>
      <c r="I20" s="14"/>
      <c r="J20" s="14"/>
      <c r="K20" s="14"/>
      <c r="L20" s="14"/>
      <c r="M20" s="14"/>
      <c r="N20" s="14"/>
      <c r="O20" s="14"/>
      <c r="P20" s="14"/>
      <c r="Q20" s="25">
        <f t="shared" si="3"/>
        <v>0</v>
      </c>
      <c r="R20" s="25"/>
      <c r="S20" s="25"/>
      <c r="T20" s="25"/>
      <c r="U20" s="25">
        <f t="shared" si="4"/>
        <v>0</v>
      </c>
    </row>
    <row r="21" spans="1:21" x14ac:dyDescent="0.25">
      <c r="A21" s="35" t="s">
        <v>16</v>
      </c>
      <c r="B21" s="14"/>
      <c r="C21" s="18"/>
      <c r="D21" s="14"/>
      <c r="E21" s="14"/>
      <c r="F21" s="14"/>
      <c r="G21" s="14"/>
      <c r="H21" s="14"/>
      <c r="I21" s="14"/>
      <c r="J21" s="14"/>
      <c r="K21" s="14"/>
      <c r="L21" s="14"/>
      <c r="M21" s="14"/>
      <c r="N21" s="14"/>
      <c r="O21" s="14"/>
      <c r="P21" s="14"/>
      <c r="Q21" s="25">
        <f t="shared" si="3"/>
        <v>0</v>
      </c>
      <c r="R21" s="25"/>
      <c r="S21" s="25"/>
      <c r="T21" s="25"/>
      <c r="U21" s="25">
        <f t="shared" si="4"/>
        <v>0</v>
      </c>
    </row>
    <row r="22" spans="1:21" x14ac:dyDescent="0.25">
      <c r="C22" s="19"/>
      <c r="D22" s="5"/>
      <c r="E22" s="5"/>
      <c r="F22" s="5"/>
      <c r="G22" s="5"/>
      <c r="H22" s="5"/>
      <c r="I22" s="5"/>
      <c r="J22" s="5"/>
      <c r="K22" s="5"/>
      <c r="L22" s="5"/>
      <c r="M22" s="5"/>
      <c r="N22" s="5"/>
      <c r="O22" s="5"/>
      <c r="P22" s="5"/>
      <c r="Q22" s="26"/>
      <c r="R22" s="26"/>
      <c r="S22" s="26"/>
      <c r="T22" s="26"/>
      <c r="U22" s="26"/>
    </row>
    <row r="23" spans="1:21" x14ac:dyDescent="0.25">
      <c r="A23" s="3" t="s">
        <v>4</v>
      </c>
      <c r="B23" s="4"/>
      <c r="C23" s="15">
        <f>SUM(C24:C32)</f>
        <v>0</v>
      </c>
      <c r="D23" s="4">
        <f>SUM(D24:D32)</f>
        <v>0</v>
      </c>
      <c r="E23" s="4">
        <f t="shared" ref="E23:O23" si="5">SUM(E24:E32)</f>
        <v>0</v>
      </c>
      <c r="F23" s="4">
        <f t="shared" si="5"/>
        <v>0</v>
      </c>
      <c r="G23" s="4">
        <f t="shared" si="5"/>
        <v>0</v>
      </c>
      <c r="H23" s="4">
        <f t="shared" si="5"/>
        <v>0</v>
      </c>
      <c r="I23" s="4">
        <f t="shared" si="5"/>
        <v>0</v>
      </c>
      <c r="J23" s="4">
        <f t="shared" si="5"/>
        <v>0</v>
      </c>
      <c r="K23" s="4">
        <f t="shared" si="5"/>
        <v>0</v>
      </c>
      <c r="L23" s="4">
        <f t="shared" si="5"/>
        <v>0</v>
      </c>
      <c r="M23" s="4">
        <f t="shared" si="5"/>
        <v>0</v>
      </c>
      <c r="N23" s="4">
        <f t="shared" si="5"/>
        <v>0</v>
      </c>
      <c r="O23" s="4">
        <f t="shared" si="5"/>
        <v>0</v>
      </c>
      <c r="P23" s="4"/>
      <c r="Q23" s="22">
        <f>SUM(D23:O23)</f>
        <v>0</v>
      </c>
      <c r="R23" s="22">
        <f>SUM(R24:R32)</f>
        <v>0</v>
      </c>
      <c r="S23" s="22">
        <f>SUM(S24:S32)</f>
        <v>0</v>
      </c>
      <c r="T23" s="22">
        <f>SUM(T24:T32)</f>
        <v>0</v>
      </c>
      <c r="U23" s="22">
        <f>B23+C23-(Q23+R23+S23)+T23</f>
        <v>0</v>
      </c>
    </row>
    <row r="24" spans="1:21" x14ac:dyDescent="0.25">
      <c r="A24" s="34" t="s">
        <v>15</v>
      </c>
      <c r="B24" s="13"/>
      <c r="C24" s="16"/>
      <c r="D24" s="13"/>
      <c r="E24" s="13"/>
      <c r="F24" s="13"/>
      <c r="G24" s="13"/>
      <c r="H24" s="13"/>
      <c r="I24" s="13"/>
      <c r="J24" s="13"/>
      <c r="K24" s="13"/>
      <c r="L24" s="13"/>
      <c r="M24" s="13"/>
      <c r="N24" s="13"/>
      <c r="O24" s="13"/>
      <c r="P24" s="13"/>
      <c r="Q24" s="23">
        <f>SUM(D24:O24)</f>
        <v>0</v>
      </c>
      <c r="R24" s="23">
        <v>0</v>
      </c>
      <c r="S24" s="23"/>
      <c r="T24" s="23"/>
      <c r="U24" s="23">
        <f>C24-(Q24+R24)</f>
        <v>0</v>
      </c>
    </row>
    <row r="25" spans="1:21" x14ac:dyDescent="0.25">
      <c r="A25" s="34" t="s">
        <v>15</v>
      </c>
      <c r="B25" s="13"/>
      <c r="C25" s="16"/>
      <c r="D25" s="13"/>
      <c r="E25" s="13"/>
      <c r="F25" s="13"/>
      <c r="G25" s="13"/>
      <c r="H25" s="13"/>
      <c r="I25" s="13"/>
      <c r="J25" s="13"/>
      <c r="K25" s="13"/>
      <c r="L25" s="13"/>
      <c r="M25" s="13"/>
      <c r="N25" s="13"/>
      <c r="O25" s="13"/>
      <c r="P25" s="13"/>
      <c r="Q25" s="23">
        <f>SUM(D25:O25)</f>
        <v>0</v>
      </c>
      <c r="R25" s="23">
        <v>0</v>
      </c>
      <c r="S25" s="23"/>
      <c r="T25" s="23"/>
      <c r="U25" s="23">
        <f t="shared" ref="U25:U32" si="6">C25-(Q25+R25)</f>
        <v>0</v>
      </c>
    </row>
    <row r="26" spans="1:21" x14ac:dyDescent="0.25">
      <c r="A26" s="34" t="s">
        <v>15</v>
      </c>
      <c r="B26" s="13"/>
      <c r="C26" s="16"/>
      <c r="D26" s="13"/>
      <c r="E26" s="13"/>
      <c r="F26" s="13"/>
      <c r="G26" s="13"/>
      <c r="H26" s="13"/>
      <c r="I26" s="13"/>
      <c r="J26" s="13"/>
      <c r="K26" s="13"/>
      <c r="L26" s="13"/>
      <c r="M26" s="13"/>
      <c r="N26" s="13"/>
      <c r="O26" s="13"/>
      <c r="P26" s="13"/>
      <c r="Q26" s="23">
        <f>SUM(D26:O26)</f>
        <v>0</v>
      </c>
      <c r="R26" s="23">
        <v>0</v>
      </c>
      <c r="S26" s="23"/>
      <c r="T26" s="23"/>
      <c r="U26" s="23">
        <f t="shared" si="6"/>
        <v>0</v>
      </c>
    </row>
    <row r="27" spans="1:21" x14ac:dyDescent="0.25">
      <c r="A27" s="35" t="s">
        <v>16</v>
      </c>
      <c r="B27" s="14"/>
      <c r="C27" s="18"/>
      <c r="D27" s="14"/>
      <c r="E27" s="14"/>
      <c r="F27" s="14"/>
      <c r="G27" s="14"/>
      <c r="H27" s="14"/>
      <c r="I27" s="14"/>
      <c r="J27" s="14"/>
      <c r="K27" s="14"/>
      <c r="L27" s="14"/>
      <c r="M27" s="14"/>
      <c r="N27" s="14"/>
      <c r="O27" s="14"/>
      <c r="P27" s="14"/>
      <c r="Q27" s="25">
        <f>SUM(D27:O27)</f>
        <v>0</v>
      </c>
      <c r="R27" s="25">
        <v>0</v>
      </c>
      <c r="S27" s="25"/>
      <c r="T27" s="25"/>
      <c r="U27" s="25">
        <f t="shared" si="6"/>
        <v>0</v>
      </c>
    </row>
    <row r="28" spans="1:21" x14ac:dyDescent="0.25">
      <c r="A28" s="35" t="s">
        <v>16</v>
      </c>
      <c r="B28" s="14"/>
      <c r="C28" s="18"/>
      <c r="D28" s="14"/>
      <c r="E28" s="14"/>
      <c r="F28" s="14"/>
      <c r="G28" s="14"/>
      <c r="H28" s="14"/>
      <c r="I28" s="14"/>
      <c r="J28" s="14"/>
      <c r="K28" s="14"/>
      <c r="L28" s="14"/>
      <c r="M28" s="14"/>
      <c r="N28" s="14"/>
      <c r="O28" s="14"/>
      <c r="P28" s="14"/>
      <c r="Q28" s="25">
        <f t="shared" ref="Q28:Q32" si="7">SUM(D28:O28)</f>
        <v>0</v>
      </c>
      <c r="R28" s="25">
        <v>0</v>
      </c>
      <c r="S28" s="25"/>
      <c r="T28" s="25"/>
      <c r="U28" s="25">
        <f t="shared" si="6"/>
        <v>0</v>
      </c>
    </row>
    <row r="29" spans="1:21" x14ac:dyDescent="0.25">
      <c r="A29" s="35" t="s">
        <v>16</v>
      </c>
      <c r="B29" s="14"/>
      <c r="C29" s="18"/>
      <c r="D29" s="14"/>
      <c r="E29" s="14"/>
      <c r="F29" s="14"/>
      <c r="G29" s="14"/>
      <c r="H29" s="14"/>
      <c r="I29" s="14"/>
      <c r="J29" s="14"/>
      <c r="K29" s="14"/>
      <c r="L29" s="14"/>
      <c r="M29" s="14"/>
      <c r="N29" s="14"/>
      <c r="O29" s="14"/>
      <c r="P29" s="14"/>
      <c r="Q29" s="25">
        <f t="shared" si="7"/>
        <v>0</v>
      </c>
      <c r="R29" s="25">
        <v>0</v>
      </c>
      <c r="S29" s="25"/>
      <c r="T29" s="25"/>
      <c r="U29" s="25">
        <f t="shared" si="6"/>
        <v>0</v>
      </c>
    </row>
    <row r="30" spans="1:21" x14ac:dyDescent="0.25">
      <c r="A30" s="35" t="s">
        <v>16</v>
      </c>
      <c r="B30" s="14"/>
      <c r="C30" s="18"/>
      <c r="D30" s="14"/>
      <c r="E30" s="14"/>
      <c r="F30" s="14"/>
      <c r="G30" s="14"/>
      <c r="H30" s="14"/>
      <c r="I30" s="14"/>
      <c r="J30" s="14"/>
      <c r="K30" s="14"/>
      <c r="L30" s="14"/>
      <c r="M30" s="14"/>
      <c r="N30" s="14"/>
      <c r="O30" s="14"/>
      <c r="P30" s="14"/>
      <c r="Q30" s="25">
        <f t="shared" si="7"/>
        <v>0</v>
      </c>
      <c r="R30" s="25">
        <v>0</v>
      </c>
      <c r="S30" s="25"/>
      <c r="T30" s="25"/>
      <c r="U30" s="25">
        <f t="shared" si="6"/>
        <v>0</v>
      </c>
    </row>
    <row r="31" spans="1:21" x14ac:dyDescent="0.25">
      <c r="A31" s="35" t="s">
        <v>16</v>
      </c>
      <c r="B31" s="14"/>
      <c r="C31" s="18"/>
      <c r="D31" s="14"/>
      <c r="E31" s="14"/>
      <c r="F31" s="14"/>
      <c r="G31" s="14"/>
      <c r="H31" s="14"/>
      <c r="I31" s="14"/>
      <c r="J31" s="14"/>
      <c r="K31" s="14"/>
      <c r="L31" s="14"/>
      <c r="M31" s="14"/>
      <c r="N31" s="14"/>
      <c r="O31" s="14"/>
      <c r="P31" s="14"/>
      <c r="Q31" s="25">
        <f t="shared" si="7"/>
        <v>0</v>
      </c>
      <c r="R31" s="25">
        <v>0</v>
      </c>
      <c r="S31" s="25"/>
      <c r="T31" s="25"/>
      <c r="U31" s="25">
        <f t="shared" si="6"/>
        <v>0</v>
      </c>
    </row>
    <row r="32" spans="1:21" x14ac:dyDescent="0.25">
      <c r="A32" s="35" t="s">
        <v>16</v>
      </c>
      <c r="B32" s="14"/>
      <c r="C32" s="18"/>
      <c r="D32" s="14"/>
      <c r="E32" s="14"/>
      <c r="F32" s="14"/>
      <c r="G32" s="14"/>
      <c r="H32" s="14"/>
      <c r="I32" s="14"/>
      <c r="J32" s="14"/>
      <c r="K32" s="14"/>
      <c r="L32" s="14"/>
      <c r="M32" s="14"/>
      <c r="N32" s="14"/>
      <c r="O32" s="14"/>
      <c r="P32" s="14"/>
      <c r="Q32" s="25">
        <f t="shared" si="7"/>
        <v>0</v>
      </c>
      <c r="R32" s="25">
        <v>0</v>
      </c>
      <c r="S32" s="25"/>
      <c r="T32" s="25"/>
      <c r="U32" s="25">
        <f t="shared" si="6"/>
        <v>0</v>
      </c>
    </row>
    <row r="33" spans="1:21" x14ac:dyDescent="0.25">
      <c r="C33" s="19"/>
      <c r="D33" s="5"/>
      <c r="E33" s="5"/>
      <c r="F33" s="5"/>
      <c r="G33" s="5"/>
      <c r="H33" s="5"/>
      <c r="I33" s="5"/>
      <c r="J33" s="5"/>
      <c r="K33" s="5"/>
      <c r="L33" s="5"/>
      <c r="M33" s="5"/>
      <c r="N33" s="5"/>
      <c r="O33" s="5"/>
      <c r="P33" s="5"/>
      <c r="Q33" s="26"/>
      <c r="R33" s="26"/>
      <c r="S33" s="26"/>
      <c r="T33" s="26"/>
      <c r="U33" s="26"/>
    </row>
    <row r="34" spans="1:21" x14ac:dyDescent="0.25">
      <c r="A34" s="3" t="s">
        <v>5</v>
      </c>
      <c r="B34" s="4">
        <f>B35</f>
        <v>0</v>
      </c>
      <c r="C34" s="15">
        <f t="shared" ref="C34" si="8">SUM(C35:C38)</f>
        <v>0</v>
      </c>
      <c r="D34" s="4">
        <f>SUM(D35:D38)</f>
        <v>0</v>
      </c>
      <c r="E34" s="4">
        <f t="shared" ref="E34:O34" si="9">SUM(E35:E38)</f>
        <v>0</v>
      </c>
      <c r="F34" s="4">
        <f t="shared" si="9"/>
        <v>0</v>
      </c>
      <c r="G34" s="4">
        <f t="shared" si="9"/>
        <v>0</v>
      </c>
      <c r="H34" s="4">
        <f t="shared" si="9"/>
        <v>0</v>
      </c>
      <c r="I34" s="4">
        <f t="shared" si="9"/>
        <v>0</v>
      </c>
      <c r="J34" s="4">
        <f t="shared" si="9"/>
        <v>0</v>
      </c>
      <c r="K34" s="4">
        <f t="shared" si="9"/>
        <v>0</v>
      </c>
      <c r="L34" s="4">
        <f t="shared" si="9"/>
        <v>0</v>
      </c>
      <c r="M34" s="4">
        <f t="shared" si="9"/>
        <v>0</v>
      </c>
      <c r="N34" s="4">
        <f t="shared" si="9"/>
        <v>0</v>
      </c>
      <c r="O34" s="4">
        <f t="shared" si="9"/>
        <v>0</v>
      </c>
      <c r="P34" s="4"/>
      <c r="Q34" s="22">
        <f>SUM(D34:O34)</f>
        <v>0</v>
      </c>
      <c r="R34" s="22">
        <f>SUM(R35:R38)</f>
        <v>0</v>
      </c>
      <c r="S34" s="22">
        <f>S35</f>
        <v>0</v>
      </c>
      <c r="T34" s="22">
        <f>T35</f>
        <v>0</v>
      </c>
      <c r="U34" s="22">
        <f>B34+C34-(Q34+R34+S34)+T34</f>
        <v>0</v>
      </c>
    </row>
    <row r="35" spans="1:21" x14ac:dyDescent="0.25">
      <c r="B35" s="5">
        <v>0</v>
      </c>
      <c r="C35" s="19">
        <v>0</v>
      </c>
      <c r="D35" s="5"/>
      <c r="E35" s="5"/>
      <c r="F35" s="5"/>
      <c r="G35" s="5"/>
      <c r="H35" s="5"/>
      <c r="I35" s="5"/>
      <c r="J35" s="5"/>
      <c r="K35" s="5"/>
      <c r="L35" s="5"/>
      <c r="M35" s="5"/>
      <c r="N35" s="5"/>
      <c r="O35" s="5"/>
      <c r="P35" s="5"/>
      <c r="Q35" s="26">
        <f>SUM(D35:O35)</f>
        <v>0</v>
      </c>
      <c r="R35" s="26"/>
      <c r="S35" s="26"/>
      <c r="T35" s="26"/>
      <c r="U35" s="26">
        <f>B35+C35-(Q35+R35+S35)</f>
        <v>0</v>
      </c>
    </row>
    <row r="36" spans="1:21" x14ac:dyDescent="0.25">
      <c r="C36" s="19"/>
      <c r="D36" s="5"/>
      <c r="E36" s="5"/>
      <c r="F36" s="5"/>
      <c r="G36" s="5"/>
      <c r="H36" s="5"/>
      <c r="I36" s="5"/>
      <c r="J36" s="5"/>
      <c r="K36" s="5"/>
      <c r="L36" s="5"/>
      <c r="M36" s="5"/>
      <c r="N36" s="5"/>
      <c r="O36" s="5"/>
      <c r="P36" s="5"/>
      <c r="Q36" s="26"/>
      <c r="R36" s="26"/>
      <c r="S36" s="26"/>
      <c r="T36" s="26"/>
      <c r="U36" s="26"/>
    </row>
    <row r="37" spans="1:21" x14ac:dyDescent="0.25">
      <c r="C37" s="19"/>
      <c r="D37" s="5"/>
      <c r="E37" s="5"/>
      <c r="F37" s="5"/>
      <c r="G37" s="5"/>
      <c r="H37" s="5"/>
      <c r="I37" s="5"/>
      <c r="J37" s="5"/>
      <c r="K37" s="5"/>
      <c r="L37" s="5"/>
      <c r="M37" s="5"/>
      <c r="N37" s="5"/>
      <c r="O37" s="5"/>
      <c r="P37" s="5"/>
      <c r="Q37" s="26"/>
      <c r="R37" s="26"/>
      <c r="S37" s="26"/>
      <c r="T37" s="26"/>
      <c r="U37" s="26"/>
    </row>
    <row r="38" spans="1:21" x14ac:dyDescent="0.25">
      <c r="C38" s="19"/>
      <c r="D38" s="5"/>
      <c r="E38" s="5"/>
      <c r="F38" s="5"/>
      <c r="G38" s="5"/>
      <c r="H38" s="5"/>
      <c r="I38" s="5"/>
      <c r="J38" s="5"/>
      <c r="K38" s="5"/>
      <c r="L38" s="5"/>
      <c r="M38" s="5"/>
      <c r="N38" s="5"/>
      <c r="O38" s="5"/>
      <c r="P38" s="5"/>
      <c r="Q38" s="26"/>
      <c r="R38" s="26"/>
      <c r="S38" s="26"/>
      <c r="T38" s="26"/>
      <c r="U38" s="26"/>
    </row>
    <row r="39" spans="1:21" x14ac:dyDescent="0.25">
      <c r="C39" s="19"/>
      <c r="D39" s="5"/>
      <c r="E39" s="5"/>
      <c r="F39" s="5"/>
      <c r="G39" s="5"/>
      <c r="H39" s="5"/>
      <c r="I39" s="5"/>
      <c r="J39" s="5"/>
      <c r="K39" s="5"/>
      <c r="L39" s="5"/>
      <c r="M39" s="5"/>
      <c r="N39" s="5"/>
      <c r="O39" s="5"/>
      <c r="P39" s="5"/>
      <c r="Q39" s="26"/>
      <c r="R39" s="26"/>
      <c r="S39" s="26"/>
      <c r="T39" s="26"/>
      <c r="U39" s="26"/>
    </row>
    <row r="40" spans="1:21" x14ac:dyDescent="0.25">
      <c r="A40" s="3" t="s">
        <v>6</v>
      </c>
      <c r="B40" s="4"/>
      <c r="C40" s="15">
        <v>0</v>
      </c>
      <c r="D40" s="4">
        <f>SUM(D41:D43)</f>
        <v>0</v>
      </c>
      <c r="E40" s="4">
        <f>SUM(E41:E43)</f>
        <v>0</v>
      </c>
      <c r="F40" s="4">
        <f t="shared" ref="F40:O40" si="10">SUM(F41:F43)</f>
        <v>0</v>
      </c>
      <c r="G40" s="4">
        <f t="shared" si="10"/>
        <v>0</v>
      </c>
      <c r="H40" s="4">
        <f t="shared" si="10"/>
        <v>0</v>
      </c>
      <c r="I40" s="4">
        <f t="shared" si="10"/>
        <v>0</v>
      </c>
      <c r="J40" s="4">
        <f t="shared" si="10"/>
        <v>0</v>
      </c>
      <c r="K40" s="4">
        <f t="shared" si="10"/>
        <v>0</v>
      </c>
      <c r="L40" s="4">
        <f t="shared" si="10"/>
        <v>0</v>
      </c>
      <c r="M40" s="4">
        <f t="shared" si="10"/>
        <v>0</v>
      </c>
      <c r="N40" s="4">
        <f t="shared" si="10"/>
        <v>0</v>
      </c>
      <c r="O40" s="4">
        <f t="shared" si="10"/>
        <v>0</v>
      </c>
      <c r="P40" s="4"/>
      <c r="Q40" s="22">
        <f>SUM(D40:O40)</f>
        <v>0</v>
      </c>
      <c r="R40" s="22">
        <f xml:space="preserve"> SUM(R41:R43)</f>
        <v>0</v>
      </c>
      <c r="S40" s="22">
        <f>SUM(S41:S43)</f>
        <v>0</v>
      </c>
      <c r="T40" s="22">
        <f>SUM(T41:T43)</f>
        <v>0</v>
      </c>
      <c r="U40" s="22">
        <f>B40+C40-(Q40+R40+S40)+T40</f>
        <v>0</v>
      </c>
    </row>
    <row r="41" spans="1:21" x14ac:dyDescent="0.25">
      <c r="C41" s="19"/>
      <c r="D41" s="5"/>
      <c r="E41" s="5"/>
      <c r="F41" s="5"/>
      <c r="G41" s="5"/>
      <c r="H41" s="5"/>
      <c r="I41" s="5"/>
      <c r="J41" s="5"/>
      <c r="K41" s="5"/>
      <c r="L41" s="5"/>
      <c r="M41" s="5"/>
      <c r="N41" s="5"/>
      <c r="O41" s="5"/>
      <c r="P41" s="5"/>
      <c r="Q41" s="26"/>
      <c r="R41" s="26"/>
      <c r="S41" s="26"/>
      <c r="T41" s="26"/>
      <c r="U41" s="26"/>
    </row>
    <row r="42" spans="1:21" x14ac:dyDescent="0.25">
      <c r="C42" s="19"/>
      <c r="D42" s="5"/>
      <c r="E42" s="5"/>
      <c r="F42" s="5"/>
      <c r="G42" s="5"/>
      <c r="H42" s="5"/>
      <c r="I42" s="5"/>
      <c r="J42" s="5"/>
      <c r="K42" s="5"/>
      <c r="L42" s="5"/>
      <c r="M42" s="5"/>
      <c r="N42" s="5"/>
      <c r="O42" s="5"/>
      <c r="P42" s="5"/>
      <c r="Q42" s="26"/>
      <c r="R42" s="26"/>
      <c r="S42" s="26"/>
      <c r="T42" s="26"/>
      <c r="U42" s="26"/>
    </row>
    <row r="43" spans="1:21" x14ac:dyDescent="0.25">
      <c r="C43" s="19"/>
      <c r="D43" s="5"/>
      <c r="E43" s="5"/>
      <c r="F43" s="5"/>
      <c r="G43" s="5"/>
      <c r="H43" s="5"/>
      <c r="I43" s="5"/>
      <c r="J43" s="5"/>
      <c r="K43" s="5"/>
      <c r="L43" s="5"/>
      <c r="M43" s="5"/>
      <c r="N43" s="5"/>
      <c r="O43" s="5"/>
      <c r="P43" s="5"/>
      <c r="Q43" s="26"/>
      <c r="R43" s="26"/>
      <c r="S43" s="26"/>
      <c r="T43" s="26"/>
      <c r="U43" s="26"/>
    </row>
    <row r="44" spans="1:21" x14ac:dyDescent="0.25">
      <c r="C44" s="19"/>
      <c r="D44" s="5"/>
      <c r="E44" s="5"/>
      <c r="F44" s="5"/>
      <c r="G44" s="5"/>
      <c r="H44" s="5"/>
      <c r="I44" s="5"/>
      <c r="J44" s="5"/>
      <c r="K44" s="5"/>
      <c r="L44" s="5"/>
      <c r="M44" s="5"/>
      <c r="N44" s="5"/>
      <c r="O44" s="5"/>
      <c r="P44" s="5"/>
      <c r="Q44" s="26"/>
      <c r="R44" s="26"/>
      <c r="S44" s="26"/>
      <c r="T44" s="26"/>
      <c r="U44" s="26"/>
    </row>
    <row r="45" spans="1:21" x14ac:dyDescent="0.25">
      <c r="A45" s="3" t="s">
        <v>7</v>
      </c>
      <c r="B45" s="4"/>
      <c r="C45" s="15">
        <f>SUM(C46:C54)</f>
        <v>0</v>
      </c>
      <c r="D45" s="4">
        <f>SUM(D46:D54)</f>
        <v>0</v>
      </c>
      <c r="E45" s="4">
        <f t="shared" ref="E45:N45" si="11">SUM(E46:E54)</f>
        <v>0</v>
      </c>
      <c r="F45" s="4">
        <f>SUM(F46:F54)</f>
        <v>0</v>
      </c>
      <c r="G45" s="4">
        <f>SUM(G46:G54)</f>
        <v>0</v>
      </c>
      <c r="H45" s="4">
        <f t="shared" si="11"/>
        <v>0</v>
      </c>
      <c r="I45" s="4">
        <f t="shared" si="11"/>
        <v>0</v>
      </c>
      <c r="J45" s="4">
        <f t="shared" si="11"/>
        <v>0</v>
      </c>
      <c r="K45" s="4">
        <f t="shared" si="11"/>
        <v>0</v>
      </c>
      <c r="L45" s="4">
        <f t="shared" si="11"/>
        <v>0</v>
      </c>
      <c r="M45" s="4">
        <f>SUM(M46:M54)</f>
        <v>0</v>
      </c>
      <c r="N45" s="4">
        <f t="shared" si="11"/>
        <v>0</v>
      </c>
      <c r="O45" s="4">
        <f>SUM(O46:O54)</f>
        <v>0</v>
      </c>
      <c r="P45" s="4">
        <f>SUM(P46:P54)</f>
        <v>0</v>
      </c>
      <c r="Q45" s="22">
        <f>SUM(D45:P45)</f>
        <v>0</v>
      </c>
      <c r="R45" s="22">
        <f>SUM(R46:R54)</f>
        <v>0</v>
      </c>
      <c r="S45" s="22">
        <f>SUM(S46:S54)</f>
        <v>0</v>
      </c>
      <c r="T45" s="22">
        <f>SUM(T46:T54)</f>
        <v>0</v>
      </c>
      <c r="U45" s="22">
        <f>B45+C45-(Q45+R45+S45)+T45</f>
        <v>0</v>
      </c>
    </row>
    <row r="46" spans="1:21" x14ac:dyDescent="0.25">
      <c r="A46" s="34" t="s">
        <v>15</v>
      </c>
      <c r="B46" s="13"/>
      <c r="C46" s="16"/>
      <c r="D46" s="13"/>
      <c r="E46" s="13"/>
      <c r="F46" s="13"/>
      <c r="G46" s="13"/>
      <c r="H46" s="13"/>
      <c r="I46" s="13"/>
      <c r="J46" s="13"/>
      <c r="K46" s="13"/>
      <c r="L46" s="13"/>
      <c r="M46" s="13"/>
      <c r="N46" s="13"/>
      <c r="O46" s="13"/>
      <c r="P46" s="13"/>
      <c r="Q46" s="23">
        <f>SUM(D46:P46)</f>
        <v>0</v>
      </c>
      <c r="R46" s="23"/>
      <c r="S46" s="23"/>
      <c r="T46" s="23"/>
      <c r="U46" s="23">
        <f>C46-(Q46+R46)</f>
        <v>0</v>
      </c>
    </row>
    <row r="47" spans="1:21" x14ac:dyDescent="0.25">
      <c r="A47" s="34" t="s">
        <v>15</v>
      </c>
      <c r="B47" s="13"/>
      <c r="C47" s="16"/>
      <c r="D47" s="13"/>
      <c r="E47" s="13"/>
      <c r="F47" s="13"/>
      <c r="G47" s="13"/>
      <c r="H47" s="13"/>
      <c r="I47" s="13"/>
      <c r="J47" s="13"/>
      <c r="K47" s="13"/>
      <c r="L47" s="13"/>
      <c r="M47" s="13"/>
      <c r="N47" s="13"/>
      <c r="O47" s="13"/>
      <c r="P47" s="13"/>
      <c r="Q47" s="23">
        <f t="shared" ref="Q47:Q54" si="12">SUM(D47:P47)</f>
        <v>0</v>
      </c>
      <c r="R47" s="23"/>
      <c r="S47" s="23"/>
      <c r="T47" s="23"/>
      <c r="U47" s="23">
        <f t="shared" ref="U47:U54" si="13">C47-(Q47+R47)</f>
        <v>0</v>
      </c>
    </row>
    <row r="48" spans="1:21" x14ac:dyDescent="0.25">
      <c r="A48" s="34" t="s">
        <v>15</v>
      </c>
      <c r="B48" s="13"/>
      <c r="C48" s="16"/>
      <c r="D48" s="13"/>
      <c r="E48" s="13"/>
      <c r="F48" s="13"/>
      <c r="G48" s="13"/>
      <c r="H48" s="13"/>
      <c r="I48" s="13"/>
      <c r="J48" s="13"/>
      <c r="K48" s="13"/>
      <c r="L48" s="13"/>
      <c r="M48" s="13"/>
      <c r="N48" s="13"/>
      <c r="O48" s="13"/>
      <c r="P48" s="13"/>
      <c r="Q48" s="23">
        <f t="shared" si="12"/>
        <v>0</v>
      </c>
      <c r="R48" s="23"/>
      <c r="S48" s="23"/>
      <c r="T48" s="23"/>
      <c r="U48" s="23">
        <f t="shared" si="13"/>
        <v>0</v>
      </c>
    </row>
    <row r="49" spans="1:21" x14ac:dyDescent="0.25">
      <c r="A49" s="35" t="s">
        <v>16</v>
      </c>
      <c r="B49" s="14"/>
      <c r="C49" s="18"/>
      <c r="D49" s="14"/>
      <c r="E49" s="14"/>
      <c r="F49" s="14"/>
      <c r="G49" s="14"/>
      <c r="H49" s="14"/>
      <c r="I49" s="14"/>
      <c r="J49" s="14"/>
      <c r="K49" s="14"/>
      <c r="L49" s="14"/>
      <c r="M49" s="14"/>
      <c r="N49" s="14"/>
      <c r="O49" s="14"/>
      <c r="P49" s="14"/>
      <c r="Q49" s="25">
        <f t="shared" si="12"/>
        <v>0</v>
      </c>
      <c r="R49" s="25"/>
      <c r="S49" s="25"/>
      <c r="T49" s="25"/>
      <c r="U49" s="25">
        <f t="shared" si="13"/>
        <v>0</v>
      </c>
    </row>
    <row r="50" spans="1:21" x14ac:dyDescent="0.25">
      <c r="A50" s="35" t="s">
        <v>16</v>
      </c>
      <c r="B50" s="14"/>
      <c r="C50" s="18"/>
      <c r="D50" s="14"/>
      <c r="E50" s="14"/>
      <c r="F50" s="14"/>
      <c r="G50" s="14"/>
      <c r="H50" s="14"/>
      <c r="I50" s="14"/>
      <c r="J50" s="14"/>
      <c r="K50" s="14"/>
      <c r="L50" s="14"/>
      <c r="M50" s="14"/>
      <c r="N50" s="14"/>
      <c r="O50" s="14"/>
      <c r="P50" s="14"/>
      <c r="Q50" s="25">
        <f t="shared" si="12"/>
        <v>0</v>
      </c>
      <c r="R50" s="25"/>
      <c r="S50" s="25"/>
      <c r="T50" s="25"/>
      <c r="U50" s="25">
        <f t="shared" si="13"/>
        <v>0</v>
      </c>
    </row>
    <row r="51" spans="1:21" x14ac:dyDescent="0.25">
      <c r="A51" s="35" t="s">
        <v>16</v>
      </c>
      <c r="B51" s="14"/>
      <c r="C51" s="18"/>
      <c r="D51" s="14"/>
      <c r="E51" s="14"/>
      <c r="F51" s="14"/>
      <c r="G51" s="14"/>
      <c r="H51" s="14"/>
      <c r="I51" s="14"/>
      <c r="J51" s="14"/>
      <c r="K51" s="14"/>
      <c r="L51" s="14"/>
      <c r="M51" s="14"/>
      <c r="N51" s="14"/>
      <c r="O51" s="14"/>
      <c r="P51" s="14"/>
      <c r="Q51" s="25">
        <f t="shared" si="12"/>
        <v>0</v>
      </c>
      <c r="R51" s="25"/>
      <c r="S51" s="25"/>
      <c r="T51" s="25"/>
      <c r="U51" s="25">
        <f t="shared" si="13"/>
        <v>0</v>
      </c>
    </row>
    <row r="52" spans="1:21" x14ac:dyDescent="0.25">
      <c r="A52" s="35" t="s">
        <v>16</v>
      </c>
      <c r="B52" s="14"/>
      <c r="C52" s="18"/>
      <c r="D52" s="14"/>
      <c r="E52" s="14"/>
      <c r="F52" s="14"/>
      <c r="G52" s="14"/>
      <c r="H52" s="14"/>
      <c r="I52" s="14"/>
      <c r="J52" s="14"/>
      <c r="K52" s="14"/>
      <c r="L52" s="14"/>
      <c r="M52" s="14"/>
      <c r="N52" s="14"/>
      <c r="O52" s="14"/>
      <c r="P52" s="14"/>
      <c r="Q52" s="25">
        <f t="shared" si="12"/>
        <v>0</v>
      </c>
      <c r="R52" s="25"/>
      <c r="S52" s="25"/>
      <c r="T52" s="25"/>
      <c r="U52" s="25">
        <f t="shared" si="13"/>
        <v>0</v>
      </c>
    </row>
    <row r="53" spans="1:21" x14ac:dyDescent="0.25">
      <c r="A53" s="35" t="s">
        <v>16</v>
      </c>
      <c r="B53" s="14"/>
      <c r="C53" s="18"/>
      <c r="D53" s="14"/>
      <c r="E53" s="14"/>
      <c r="F53" s="14"/>
      <c r="G53" s="14"/>
      <c r="H53" s="14"/>
      <c r="I53" s="14"/>
      <c r="J53" s="14"/>
      <c r="K53" s="14"/>
      <c r="L53" s="14"/>
      <c r="M53" s="14"/>
      <c r="N53" s="14"/>
      <c r="O53" s="14"/>
      <c r="P53" s="14"/>
      <c r="Q53" s="25">
        <f t="shared" si="12"/>
        <v>0</v>
      </c>
      <c r="R53" s="25"/>
      <c r="S53" s="25"/>
      <c r="T53" s="25"/>
      <c r="U53" s="25">
        <f t="shared" si="13"/>
        <v>0</v>
      </c>
    </row>
    <row r="54" spans="1:21" x14ac:dyDescent="0.25">
      <c r="A54" s="35" t="s">
        <v>16</v>
      </c>
      <c r="B54" s="14"/>
      <c r="C54" s="18"/>
      <c r="D54" s="14"/>
      <c r="E54" s="14"/>
      <c r="F54" s="14"/>
      <c r="G54" s="14"/>
      <c r="H54" s="14"/>
      <c r="I54" s="14"/>
      <c r="J54" s="14"/>
      <c r="K54" s="14"/>
      <c r="L54" s="14"/>
      <c r="M54" s="14"/>
      <c r="N54" s="14"/>
      <c r="O54" s="14"/>
      <c r="P54" s="14"/>
      <c r="Q54" s="25">
        <f t="shared" si="12"/>
        <v>0</v>
      </c>
      <c r="R54" s="25"/>
      <c r="S54" s="25"/>
      <c r="T54" s="25"/>
      <c r="U54" s="25">
        <f t="shared" si="13"/>
        <v>0</v>
      </c>
    </row>
    <row r="55" spans="1:21" x14ac:dyDescent="0.25">
      <c r="C55" s="19"/>
      <c r="D55" s="5"/>
      <c r="E55" s="5"/>
      <c r="F55" s="5"/>
      <c r="G55" s="5"/>
      <c r="H55" s="5"/>
      <c r="I55" s="5"/>
      <c r="J55" s="5"/>
      <c r="K55" s="5"/>
      <c r="L55" s="5"/>
      <c r="M55" s="5"/>
      <c r="N55" s="5"/>
      <c r="O55" s="5"/>
      <c r="P55" s="5"/>
      <c r="Q55" s="26"/>
      <c r="R55" s="26"/>
      <c r="S55" s="26"/>
      <c r="T55" s="26"/>
      <c r="U55" s="26"/>
    </row>
    <row r="56" spans="1:21" x14ac:dyDescent="0.25">
      <c r="A56" s="7" t="s">
        <v>8</v>
      </c>
      <c r="B56" s="8">
        <f>SUM(B6,B23,B34,B40,B45)</f>
        <v>0</v>
      </c>
      <c r="C56" s="20">
        <f>SUM(C6,C23,C34,C40,C45)</f>
        <v>0</v>
      </c>
      <c r="D56" s="8">
        <f>SUM(D6,D23,D34,D40,D45)</f>
        <v>0</v>
      </c>
      <c r="E56" s="8">
        <f>SUM(E6,E23,E34,E40,E45)</f>
        <v>0</v>
      </c>
      <c r="F56" s="8">
        <f t="shared" ref="F56:P56" si="14">SUM(F6,F23,F34,F40,F45)</f>
        <v>0</v>
      </c>
      <c r="G56" s="8">
        <f t="shared" si="14"/>
        <v>0</v>
      </c>
      <c r="H56" s="8">
        <f t="shared" si="14"/>
        <v>0</v>
      </c>
      <c r="I56" s="8">
        <f t="shared" si="14"/>
        <v>0</v>
      </c>
      <c r="J56" s="8">
        <f t="shared" si="14"/>
        <v>0</v>
      </c>
      <c r="K56" s="8">
        <f t="shared" si="14"/>
        <v>0</v>
      </c>
      <c r="L56" s="8">
        <f t="shared" si="14"/>
        <v>0</v>
      </c>
      <c r="M56" s="8">
        <f t="shared" si="14"/>
        <v>0</v>
      </c>
      <c r="N56" s="8">
        <f t="shared" si="14"/>
        <v>0</v>
      </c>
      <c r="O56" s="8">
        <f t="shared" si="14"/>
        <v>0</v>
      </c>
      <c r="P56" s="8">
        <f t="shared" si="14"/>
        <v>0</v>
      </c>
      <c r="Q56" s="27">
        <f>SUM(D56:P56)</f>
        <v>0</v>
      </c>
      <c r="R56" s="27">
        <f>SUM(R6,R23,R34,R40,R45)</f>
        <v>0</v>
      </c>
      <c r="S56" s="27">
        <f>SUM(S6,S23,S34,S40,S45)</f>
        <v>0</v>
      </c>
      <c r="T56" s="27">
        <f>SUM(T6,T23,T34,T40,T45)</f>
        <v>0</v>
      </c>
      <c r="U56" s="114">
        <f t="shared" ref="U56:U57" si="15">B56+C56-(Q56+R56+S56)+T56</f>
        <v>0</v>
      </c>
    </row>
    <row r="57" spans="1:21" ht="16.5" thickBot="1" x14ac:dyDescent="0.3">
      <c r="A57" s="9" t="s">
        <v>9</v>
      </c>
      <c r="B57" s="10">
        <f>ROUND(B56*0.08,0)</f>
        <v>0</v>
      </c>
      <c r="C57" s="21"/>
      <c r="D57" s="10">
        <f t="shared" ref="D57:J57" si="16">SUM(D6,D23,D34,D40)*0.08</f>
        <v>0</v>
      </c>
      <c r="E57" s="10">
        <f t="shared" si="16"/>
        <v>0</v>
      </c>
      <c r="F57" s="10">
        <f t="shared" si="16"/>
        <v>0</v>
      </c>
      <c r="G57" s="10">
        <f t="shared" si="16"/>
        <v>0</v>
      </c>
      <c r="H57" s="10">
        <f t="shared" si="16"/>
        <v>0</v>
      </c>
      <c r="I57" s="10">
        <f t="shared" si="16"/>
        <v>0</v>
      </c>
      <c r="J57" s="10">
        <f t="shared" si="16"/>
        <v>0</v>
      </c>
      <c r="K57" s="10">
        <f t="shared" ref="K57:P57" si="17">SUM(K6,K23,K34,K40)*0.08</f>
        <v>0</v>
      </c>
      <c r="L57" s="10">
        <f t="shared" si="17"/>
        <v>0</v>
      </c>
      <c r="M57" s="10">
        <f t="shared" si="17"/>
        <v>0</v>
      </c>
      <c r="N57" s="10">
        <f t="shared" si="17"/>
        <v>0</v>
      </c>
      <c r="O57" s="10">
        <f>(SUM(O6,O23,O34,O40)*0.08)</f>
        <v>0</v>
      </c>
      <c r="P57" s="10">
        <f t="shared" si="17"/>
        <v>0</v>
      </c>
      <c r="Q57" s="28">
        <f>SUM(D57:P57)</f>
        <v>0</v>
      </c>
      <c r="R57" s="28">
        <f>SUM(R6,R23,R34,R40)*0.08</f>
        <v>0</v>
      </c>
      <c r="S57" s="28">
        <f>SUM(S6,S23,S34,S40)*0.08</f>
        <v>0</v>
      </c>
      <c r="T57" s="28">
        <f>SUM(T6,T23,T34,T40)*0.08</f>
        <v>0</v>
      </c>
      <c r="U57" s="115">
        <f t="shared" si="15"/>
        <v>0</v>
      </c>
    </row>
    <row r="58" spans="1:21" ht="16.5" thickTop="1" x14ac:dyDescent="0.25">
      <c r="A58" s="11" t="s">
        <v>10</v>
      </c>
      <c r="B58" s="6">
        <f>SUM(B56:B57)</f>
        <v>0</v>
      </c>
      <c r="C58" s="17">
        <f>SUM(C56:C57)</f>
        <v>0</v>
      </c>
      <c r="D58" s="6">
        <f>SUM(D56:D57)</f>
        <v>0</v>
      </c>
      <c r="E58" s="6">
        <f>SUM(E56:E57)</f>
        <v>0</v>
      </c>
      <c r="F58" s="6">
        <f t="shared" ref="F58:P58" si="18">SUM(F56:F57)</f>
        <v>0</v>
      </c>
      <c r="G58" s="6">
        <f t="shared" si="18"/>
        <v>0</v>
      </c>
      <c r="H58" s="6">
        <f t="shared" si="18"/>
        <v>0</v>
      </c>
      <c r="I58" s="6">
        <f t="shared" si="18"/>
        <v>0</v>
      </c>
      <c r="J58" s="6">
        <f t="shared" si="18"/>
        <v>0</v>
      </c>
      <c r="K58" s="6">
        <f t="shared" si="18"/>
        <v>0</v>
      </c>
      <c r="L58" s="6">
        <f t="shared" si="18"/>
        <v>0</v>
      </c>
      <c r="M58" s="6">
        <f t="shared" si="18"/>
        <v>0</v>
      </c>
      <c r="N58" s="6">
        <f t="shared" si="18"/>
        <v>0</v>
      </c>
      <c r="O58" s="6">
        <f t="shared" si="18"/>
        <v>0</v>
      </c>
      <c r="P58" s="6">
        <f t="shared" si="18"/>
        <v>0</v>
      </c>
      <c r="Q58" s="24">
        <f>SUM(D58:P58)</f>
        <v>0</v>
      </c>
      <c r="R58" s="24">
        <f>SUM(R56:R57)</f>
        <v>0</v>
      </c>
      <c r="S58" s="24">
        <f>SUM(S56:S57)</f>
        <v>0</v>
      </c>
      <c r="T58" s="24">
        <f>SUM(T56:T57)</f>
        <v>0</v>
      </c>
      <c r="U58" s="24">
        <f>B58+C58-(Q58+R58+S58)+T58</f>
        <v>0</v>
      </c>
    </row>
    <row r="59" spans="1:21" x14ac:dyDescent="0.25">
      <c r="A59" t="s">
        <v>35</v>
      </c>
      <c r="C59" s="5">
        <v>0</v>
      </c>
    </row>
    <row r="60" spans="1:21" x14ac:dyDescent="0.25">
      <c r="A60" t="s">
        <v>36</v>
      </c>
      <c r="C60" s="5">
        <f>+B58+C58+C59</f>
        <v>0</v>
      </c>
      <c r="U60" s="5"/>
    </row>
  </sheetData>
  <sortState ref="A16:A21">
    <sortCondition ref="A16:A21"/>
  </sortState>
  <phoneticPr fontId="5" type="noConversion"/>
  <pageMargins left="0.5" right="0.5" top="0.5" bottom="0.5" header="0.5" footer="0.5"/>
  <pageSetup scale="58" orientation="landscape" horizontalDpi="4294967292" verticalDpi="4294967292" r:id="rId1"/>
  <legacy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15"/>
  <sheetViews>
    <sheetView showGridLines="0" zoomScale="70" zoomScaleNormal="70" workbookViewId="0">
      <selection activeCell="C28" sqref="C28"/>
    </sheetView>
  </sheetViews>
  <sheetFormatPr defaultColWidth="10.75" defaultRowHeight="12.75" x14ac:dyDescent="0.2"/>
  <cols>
    <col min="1" max="1" width="1.125" style="37" customWidth="1"/>
    <col min="2" max="2" width="27.875" style="37" customWidth="1"/>
    <col min="3" max="3" width="15.125" style="37" customWidth="1"/>
    <col min="4" max="4" width="14.75" style="37" customWidth="1"/>
    <col min="5" max="5" width="15.625" style="37" customWidth="1"/>
    <col min="6" max="6" width="14.625" style="37" customWidth="1"/>
    <col min="7" max="7" width="1.75" style="37" customWidth="1"/>
    <col min="8" max="8" width="30.625" style="37" customWidth="1"/>
    <col min="9" max="9" width="20.25" style="37" customWidth="1"/>
    <col min="10" max="10" width="17.125" style="37" customWidth="1"/>
    <col min="11" max="11" width="31.875" style="37" bestFit="1" customWidth="1"/>
    <col min="12" max="12" width="10.25" style="37" customWidth="1"/>
    <col min="13" max="16384" width="10.75" style="37"/>
  </cols>
  <sheetData>
    <row r="1" spans="2:12" ht="15.75" customHeight="1" x14ac:dyDescent="0.2">
      <c r="G1" s="38"/>
      <c r="H1" s="38"/>
      <c r="I1" s="38"/>
      <c r="J1" s="38"/>
      <c r="K1" s="38"/>
    </row>
    <row r="2" spans="2:12" ht="11.25" customHeight="1" x14ac:dyDescent="0.25">
      <c r="G2" s="39"/>
      <c r="H2" s="39"/>
      <c r="I2" s="39"/>
      <c r="J2" s="39"/>
      <c r="K2" s="39"/>
      <c r="L2" s="40"/>
    </row>
    <row r="3" spans="2:12" ht="22.5" customHeight="1" x14ac:dyDescent="0.25">
      <c r="B3" s="41" t="s">
        <v>17</v>
      </c>
      <c r="C3" s="42"/>
      <c r="D3" s="42"/>
      <c r="E3" s="42"/>
      <c r="F3" s="43"/>
      <c r="G3" s="39"/>
      <c r="H3" s="91"/>
      <c r="I3" s="44"/>
      <c r="J3" s="39"/>
      <c r="L3" s="40"/>
    </row>
    <row r="4" spans="2:12" ht="6.75" customHeight="1" x14ac:dyDescent="0.25">
      <c r="B4" s="40"/>
      <c r="C4" s="40"/>
      <c r="D4" s="40"/>
      <c r="E4" s="40"/>
      <c r="F4" s="40"/>
      <c r="G4" s="39"/>
      <c r="H4" s="91"/>
      <c r="I4" s="39"/>
      <c r="J4" s="39"/>
      <c r="L4" s="40"/>
    </row>
    <row r="5" spans="2:12" ht="62.25" customHeight="1" x14ac:dyDescent="0.3">
      <c r="B5" s="121" t="s">
        <v>65</v>
      </c>
      <c r="C5" s="122"/>
      <c r="D5" s="122"/>
      <c r="E5" s="122"/>
      <c r="F5" s="122"/>
      <c r="G5" s="39"/>
      <c r="H5" s="91"/>
      <c r="I5" s="39"/>
      <c r="J5" s="39"/>
      <c r="L5" s="40"/>
    </row>
    <row r="6" spans="2:12" ht="7.5" customHeight="1" x14ac:dyDescent="0.25">
      <c r="B6" s="40"/>
      <c r="C6" s="40"/>
      <c r="D6" s="40"/>
      <c r="E6" s="40"/>
      <c r="F6" s="40"/>
      <c r="G6" s="39"/>
      <c r="H6" s="91"/>
      <c r="I6" s="39"/>
      <c r="J6" s="39"/>
      <c r="L6" s="40"/>
    </row>
    <row r="7" spans="2:12" ht="22.5" customHeight="1" x14ac:dyDescent="0.25">
      <c r="B7" s="107" t="s">
        <v>55</v>
      </c>
      <c r="C7" s="47" t="s">
        <v>18</v>
      </c>
      <c r="D7" s="47" t="s">
        <v>19</v>
      </c>
      <c r="E7" s="47" t="s">
        <v>20</v>
      </c>
      <c r="F7" s="47" t="s">
        <v>21</v>
      </c>
      <c r="G7" s="39"/>
      <c r="H7" s="91"/>
      <c r="I7" s="39"/>
      <c r="J7" s="39"/>
      <c r="K7" s="39"/>
      <c r="L7" s="40"/>
    </row>
    <row r="8" spans="2:12" ht="22.5" customHeight="1" x14ac:dyDescent="0.25">
      <c r="B8" s="48" t="s">
        <v>54</v>
      </c>
      <c r="C8" s="49">
        <f>Tracking!C6+Tracking!C45</f>
        <v>0</v>
      </c>
      <c r="D8" s="49">
        <f>+Tracking!C23+Tracking!C34+Tracking!C40</f>
        <v>0</v>
      </c>
      <c r="E8" s="49">
        <f>+Tracking!C57</f>
        <v>0</v>
      </c>
      <c r="F8" s="49">
        <f>SUM(C8:E8)</f>
        <v>0</v>
      </c>
      <c r="G8" s="39"/>
      <c r="H8" s="39"/>
      <c r="I8" s="39"/>
      <c r="J8" s="39"/>
      <c r="K8" s="39"/>
      <c r="L8" s="40"/>
    </row>
    <row r="9" spans="2:12" ht="22.5" customHeight="1" x14ac:dyDescent="0.25">
      <c r="B9" s="48" t="s">
        <v>53</v>
      </c>
      <c r="C9" s="49">
        <f>+Tracking!B6+Tracking!B45</f>
        <v>0</v>
      </c>
      <c r="D9" s="49">
        <f>Tracking!B34+Tracking!B40+Tracking!B23</f>
        <v>0</v>
      </c>
      <c r="E9" s="49">
        <f>Tracking!B57</f>
        <v>0</v>
      </c>
      <c r="F9" s="49">
        <f>SUM(C9:E9)</f>
        <v>0</v>
      </c>
      <c r="G9" s="39"/>
      <c r="H9" s="39"/>
      <c r="I9" s="39"/>
      <c r="J9" s="39"/>
      <c r="K9" s="39"/>
      <c r="L9" s="40"/>
    </row>
    <row r="10" spans="2:12" ht="22.5" customHeight="1" x14ac:dyDescent="0.25">
      <c r="B10" s="50" t="s">
        <v>22</v>
      </c>
      <c r="C10" s="51" t="s">
        <v>23</v>
      </c>
      <c r="D10" s="108">
        <f>Tracking!C59</f>
        <v>0</v>
      </c>
      <c r="E10" s="51" t="s">
        <v>23</v>
      </c>
      <c r="F10" s="52">
        <f>SUM(C10:E10)</f>
        <v>0</v>
      </c>
      <c r="G10" s="39"/>
      <c r="H10" s="39"/>
      <c r="I10" s="39"/>
      <c r="J10" s="39"/>
      <c r="K10" s="39"/>
      <c r="L10" s="40"/>
    </row>
    <row r="11" spans="2:12" ht="22.5" customHeight="1" x14ac:dyDescent="0.25">
      <c r="B11" s="58" t="s">
        <v>52</v>
      </c>
      <c r="C11" s="106">
        <f>SUM(C8:C9)</f>
        <v>0</v>
      </c>
      <c r="D11" s="106">
        <f>SUM(D8:D10)</f>
        <v>0</v>
      </c>
      <c r="E11" s="106">
        <f>SUM(E8:E9)</f>
        <v>0</v>
      </c>
      <c r="F11" s="106">
        <f>SUM(C11:E11)</f>
        <v>0</v>
      </c>
      <c r="G11" s="39"/>
      <c r="H11" s="39"/>
      <c r="I11" s="39"/>
      <c r="J11" s="39"/>
      <c r="K11" s="39"/>
      <c r="L11" s="40"/>
    </row>
    <row r="12" spans="2:12" s="90" customFormat="1" ht="3.75" customHeight="1" x14ac:dyDescent="0.25">
      <c r="B12" s="92"/>
      <c r="C12" s="93"/>
      <c r="D12" s="93"/>
      <c r="E12" s="93"/>
      <c r="F12" s="93"/>
      <c r="G12" s="91"/>
      <c r="H12" s="39"/>
      <c r="I12" s="91"/>
      <c r="J12" s="91"/>
      <c r="K12" s="91"/>
      <c r="L12" s="95"/>
    </row>
    <row r="13" spans="2:12" ht="22.5" customHeight="1" thickBot="1" x14ac:dyDescent="0.3">
      <c r="B13" s="89" t="s">
        <v>51</v>
      </c>
      <c r="C13" s="89">
        <f>SUM(C8:C9,C10)</f>
        <v>0</v>
      </c>
      <c r="D13" s="89">
        <f>SUM(D8:D9)</f>
        <v>0</v>
      </c>
      <c r="E13" s="89">
        <f>SUM(E8:E9,E10)</f>
        <v>0</v>
      </c>
      <c r="F13" s="89">
        <f>SUM(C13:E13)</f>
        <v>0</v>
      </c>
      <c r="H13" s="91"/>
      <c r="I13" s="39"/>
      <c r="J13" s="39"/>
      <c r="K13" s="39"/>
      <c r="L13" s="40"/>
    </row>
    <row r="14" spans="2:12" ht="22.5" customHeight="1" thickTop="1" x14ac:dyDescent="0.25">
      <c r="B14" s="40"/>
      <c r="C14" s="40"/>
      <c r="D14" s="40"/>
      <c r="E14" s="40"/>
      <c r="F14" s="40"/>
      <c r="G14" s="39"/>
      <c r="H14" s="39"/>
      <c r="I14" s="39"/>
      <c r="J14" s="39"/>
      <c r="K14" s="39"/>
      <c r="L14" s="40"/>
    </row>
    <row r="15" spans="2:12" ht="22.5" customHeight="1" x14ac:dyDescent="0.25">
      <c r="B15" s="82" t="s">
        <v>50</v>
      </c>
      <c r="C15" s="40"/>
      <c r="D15" s="40"/>
      <c r="E15" s="40"/>
      <c r="F15" s="40"/>
      <c r="G15" s="39"/>
      <c r="H15" s="39"/>
      <c r="I15" s="39"/>
      <c r="J15" s="39"/>
      <c r="K15" s="39"/>
      <c r="L15" s="40"/>
    </row>
    <row r="16" spans="2:12" ht="22.5" customHeight="1" x14ac:dyDescent="0.25">
      <c r="B16" s="105" t="s">
        <v>59</v>
      </c>
      <c r="C16" s="55">
        <f>-Tracking!Q6-Tracking!Q45</f>
        <v>0</v>
      </c>
      <c r="D16" s="55">
        <f>-Tracking!Q34-Tracking!Q40</f>
        <v>0</v>
      </c>
      <c r="E16" s="55">
        <f>-Tracking!Q57</f>
        <v>0</v>
      </c>
      <c r="F16" s="55">
        <f>SUM(C16:E16)</f>
        <v>0</v>
      </c>
      <c r="G16" s="39"/>
      <c r="H16" s="39"/>
      <c r="I16" s="39"/>
      <c r="J16" s="39"/>
      <c r="K16" s="39"/>
      <c r="L16" s="40"/>
    </row>
    <row r="17" spans="2:12" ht="22.5" customHeight="1" x14ac:dyDescent="0.25">
      <c r="B17" s="48" t="s">
        <v>60</v>
      </c>
      <c r="C17" s="56">
        <f>-Tracking!R6-Tracking!R45</f>
        <v>0</v>
      </c>
      <c r="D17" s="56">
        <f>-Tracking!R23-Tracking!R34-Tracking!R40</f>
        <v>0</v>
      </c>
      <c r="E17" s="56">
        <f>-Tracking!R57</f>
        <v>0</v>
      </c>
      <c r="F17" s="56">
        <f>SUM(C17:E17)</f>
        <v>0</v>
      </c>
      <c r="G17" s="39"/>
      <c r="H17" s="39"/>
      <c r="I17" s="39"/>
      <c r="J17" s="39"/>
      <c r="K17" s="39"/>
      <c r="L17" s="40"/>
    </row>
    <row r="18" spans="2:12" ht="22.5" customHeight="1" x14ac:dyDescent="0.25">
      <c r="B18" s="50" t="s">
        <v>61</v>
      </c>
      <c r="C18" s="57">
        <f>-Tracking!T6-Tracking!T45</f>
        <v>0</v>
      </c>
      <c r="D18" s="57">
        <f>-Tracking!T23-Tracking!T34-Tracking!T40</f>
        <v>0</v>
      </c>
      <c r="E18" s="57">
        <f>Tracking!T57</f>
        <v>0</v>
      </c>
      <c r="F18" s="57">
        <f>SUM(C18:E18)</f>
        <v>0</v>
      </c>
      <c r="G18" s="39"/>
      <c r="H18" s="39"/>
      <c r="I18" s="39"/>
      <c r="J18" s="39"/>
      <c r="K18" s="39"/>
      <c r="L18" s="40"/>
    </row>
    <row r="19" spans="2:12" ht="22.5" customHeight="1" x14ac:dyDescent="0.25">
      <c r="B19" s="46" t="s">
        <v>49</v>
      </c>
      <c r="C19" s="58">
        <f>SUM(C16:C18)</f>
        <v>0</v>
      </c>
      <c r="D19" s="58">
        <f>SUM(D16:D18)</f>
        <v>0</v>
      </c>
      <c r="E19" s="58">
        <f>SUM(E16:E18)</f>
        <v>0</v>
      </c>
      <c r="F19" s="58">
        <f>SUM(C19:E19)</f>
        <v>0</v>
      </c>
      <c r="G19" s="39"/>
      <c r="H19" s="39"/>
      <c r="I19" s="39"/>
      <c r="J19" s="39"/>
      <c r="K19" s="39"/>
      <c r="L19" s="40"/>
    </row>
    <row r="20" spans="2:12" ht="22.5" customHeight="1" x14ac:dyDescent="0.25">
      <c r="B20" s="58" t="s">
        <v>48</v>
      </c>
      <c r="C20" s="58">
        <f>C11+C19</f>
        <v>0</v>
      </c>
      <c r="D20" s="58">
        <f>D11+D19</f>
        <v>0</v>
      </c>
      <c r="E20" s="58">
        <f>E11+E19</f>
        <v>0</v>
      </c>
      <c r="F20" s="58">
        <f>SUM(C20:E20)</f>
        <v>0</v>
      </c>
      <c r="G20" s="39"/>
      <c r="H20" s="39"/>
      <c r="I20" s="39"/>
      <c r="J20" s="39"/>
      <c r="K20" s="39"/>
      <c r="L20" s="40"/>
    </row>
    <row r="21" spans="2:12" s="90" customFormat="1" ht="3.75" customHeight="1" x14ac:dyDescent="0.25">
      <c r="B21" s="99"/>
      <c r="C21" s="99"/>
      <c r="D21" s="99"/>
      <c r="E21" s="99"/>
      <c r="F21" s="99"/>
      <c r="G21" s="91"/>
      <c r="H21" s="39"/>
      <c r="I21" s="91"/>
      <c r="J21" s="91"/>
      <c r="K21" s="91"/>
      <c r="L21" s="95"/>
    </row>
    <row r="22" spans="2:12" ht="22.5" customHeight="1" x14ac:dyDescent="0.25">
      <c r="B22" s="100" t="s">
        <v>42</v>
      </c>
      <c r="C22" s="100">
        <f>C13+C19</f>
        <v>0</v>
      </c>
      <c r="D22" s="100">
        <f>D13+D19</f>
        <v>0</v>
      </c>
      <c r="E22" s="100">
        <f>E13+E19</f>
        <v>0</v>
      </c>
      <c r="F22" s="100">
        <f>SUM(C22:E22)</f>
        <v>0</v>
      </c>
      <c r="G22" s="39"/>
      <c r="H22" s="91"/>
      <c r="I22" s="39"/>
      <c r="J22" s="39"/>
      <c r="K22" s="39"/>
      <c r="L22" s="40"/>
    </row>
    <row r="23" spans="2:12" ht="22.5" customHeight="1" x14ac:dyDescent="0.25">
      <c r="B23" s="40"/>
      <c r="C23" s="59"/>
      <c r="D23" s="59"/>
      <c r="E23" s="59"/>
      <c r="F23" s="59"/>
      <c r="G23" s="39"/>
      <c r="H23" s="39"/>
      <c r="I23" s="39"/>
      <c r="J23" s="39"/>
      <c r="K23" s="39"/>
      <c r="L23" s="40"/>
    </row>
    <row r="24" spans="2:12" ht="22.5" customHeight="1" x14ac:dyDescent="0.25">
      <c r="B24" s="82" t="s">
        <v>47</v>
      </c>
      <c r="C24" s="59"/>
      <c r="D24" s="59"/>
      <c r="E24" s="59"/>
      <c r="F24" s="59"/>
      <c r="G24" s="39"/>
      <c r="H24" s="39"/>
      <c r="I24" s="39"/>
      <c r="J24" s="39"/>
      <c r="K24" s="39"/>
      <c r="L24" s="40"/>
    </row>
    <row r="25" spans="2:12" ht="22.5" customHeight="1" x14ac:dyDescent="0.25">
      <c r="B25" s="105" t="s">
        <v>62</v>
      </c>
      <c r="C25" s="104">
        <f>ROUND(-Tracking!S6-Tracking!S45,0)</f>
        <v>0</v>
      </c>
      <c r="D25" s="109">
        <f>ROUND(-Tracking!S34,0)</f>
        <v>0</v>
      </c>
      <c r="E25" s="61">
        <f>ROUND((-Tracking!S6-Tracking!S34)*0.08,0)</f>
        <v>0</v>
      </c>
      <c r="F25" s="61">
        <f>SUM(C25:E25)</f>
        <v>0</v>
      </c>
      <c r="G25" s="39"/>
      <c r="H25" s="39"/>
      <c r="I25" s="39"/>
      <c r="J25" s="39"/>
      <c r="K25" s="39"/>
      <c r="L25" s="40"/>
    </row>
    <row r="26" spans="2:12" ht="22.5" customHeight="1" x14ac:dyDescent="0.25">
      <c r="B26" s="48" t="s">
        <v>63</v>
      </c>
      <c r="C26" s="62" t="s">
        <v>23</v>
      </c>
      <c r="D26" s="56">
        <f>ROUND(-Tracking!S23-Tracking!S40,0)</f>
        <v>0</v>
      </c>
      <c r="E26" s="56">
        <f>ROUND(D26*0.08,0)</f>
        <v>0</v>
      </c>
      <c r="F26" s="56">
        <f>SUM(D26:E26)</f>
        <v>0</v>
      </c>
      <c r="G26" s="39"/>
      <c r="H26" s="39"/>
      <c r="I26" s="38"/>
      <c r="J26" s="38"/>
      <c r="K26" s="38"/>
    </row>
    <row r="27" spans="2:12" ht="22.5" customHeight="1" x14ac:dyDescent="0.25">
      <c r="B27" s="65" t="s">
        <v>25</v>
      </c>
      <c r="C27" s="110">
        <f>IF((C20+C25)&lt;0,-(C20+C25),0)</f>
        <v>0</v>
      </c>
      <c r="D27" s="111">
        <f>-C27</f>
        <v>0</v>
      </c>
      <c r="E27" s="51" t="s">
        <v>23</v>
      </c>
      <c r="F27" s="57">
        <f>SUM(C27:E27)</f>
        <v>0</v>
      </c>
      <c r="G27" s="39"/>
      <c r="H27" s="39"/>
      <c r="I27" s="39"/>
      <c r="J27" s="39"/>
      <c r="K27" s="39"/>
      <c r="L27" s="40"/>
    </row>
    <row r="28" spans="2:12" ht="22.5" customHeight="1" x14ac:dyDescent="0.25">
      <c r="B28" s="104" t="s">
        <v>43</v>
      </c>
      <c r="C28" s="61">
        <f>ROUND(C20+SUM(C25:C27),0)</f>
        <v>0</v>
      </c>
      <c r="D28" s="103">
        <f>ROUND(D20+SUM(D25:D27),0)</f>
        <v>0</v>
      </c>
      <c r="E28" s="94">
        <f>ROUND(E20+SUM(E25:E27),0)</f>
        <v>0</v>
      </c>
      <c r="F28" s="61">
        <f>SUM(C28:E28)</f>
        <v>0</v>
      </c>
      <c r="G28" s="39"/>
      <c r="H28" s="39"/>
      <c r="I28" s="39"/>
      <c r="J28" s="39"/>
      <c r="K28" s="39"/>
      <c r="L28" s="40"/>
    </row>
    <row r="29" spans="2:12" s="90" customFormat="1" ht="4.5" customHeight="1" x14ac:dyDescent="0.25">
      <c r="B29" s="92"/>
      <c r="C29" s="102"/>
      <c r="D29" s="92"/>
      <c r="E29" s="92"/>
      <c r="F29" s="92"/>
      <c r="G29" s="91"/>
      <c r="H29" s="39"/>
      <c r="I29" s="91"/>
      <c r="J29" s="91"/>
      <c r="K29" s="91"/>
      <c r="L29" s="95"/>
    </row>
    <row r="30" spans="2:12" ht="22.5" customHeight="1" x14ac:dyDescent="0.25">
      <c r="B30" s="100" t="s">
        <v>42</v>
      </c>
      <c r="C30" s="101">
        <f>ROUND(C22+SUM(C25:C27),0)</f>
        <v>0</v>
      </c>
      <c r="D30" s="100">
        <f>ROUND(D22+SUM(D25:D27),0)</f>
        <v>0</v>
      </c>
      <c r="E30" s="100">
        <f>ROUND(E22+SUM(E25:E27),0)</f>
        <v>0</v>
      </c>
      <c r="F30" s="100">
        <f>ROUND(F22+SUM(F25:F27),0)</f>
        <v>0</v>
      </c>
      <c r="G30" s="39"/>
      <c r="H30" s="91"/>
      <c r="I30" s="39"/>
      <c r="J30" s="39"/>
      <c r="K30" s="39"/>
      <c r="L30" s="40"/>
    </row>
    <row r="31" spans="2:12" ht="22.5" customHeight="1" x14ac:dyDescent="0.25">
      <c r="B31" s="46" t="s">
        <v>46</v>
      </c>
      <c r="C31" s="66" t="s">
        <v>45</v>
      </c>
      <c r="D31" s="99">
        <f>IF((D30+E30)&lt;0, -D30, 0)</f>
        <v>0</v>
      </c>
      <c r="E31" s="99">
        <f>IF((E30+D30)&lt;0, -E30, 0)</f>
        <v>0</v>
      </c>
      <c r="F31" s="99">
        <f>SUM(D31:E31)</f>
        <v>0</v>
      </c>
      <c r="G31" s="39"/>
      <c r="H31" s="39"/>
      <c r="I31" s="39"/>
      <c r="J31" s="39"/>
      <c r="K31" s="39"/>
      <c r="L31" s="40"/>
    </row>
    <row r="32" spans="2:12" ht="23.25" customHeight="1" x14ac:dyDescent="0.25">
      <c r="B32" s="40"/>
      <c r="C32" s="59"/>
      <c r="D32" s="59"/>
      <c r="E32" s="59"/>
      <c r="F32" s="59"/>
      <c r="G32" s="39"/>
      <c r="H32" s="39"/>
      <c r="I32" s="39"/>
      <c r="J32" s="39"/>
      <c r="K32" s="39"/>
      <c r="L32" s="40"/>
    </row>
    <row r="33" spans="2:22" ht="22.5" hidden="1" customHeight="1" x14ac:dyDescent="0.25">
      <c r="B33" s="60" t="s">
        <v>44</v>
      </c>
      <c r="C33" s="98">
        <v>0</v>
      </c>
      <c r="D33" s="98">
        <v>0</v>
      </c>
      <c r="E33" s="98">
        <v>0</v>
      </c>
      <c r="F33" s="61">
        <f>SUM(C33:E33)</f>
        <v>0</v>
      </c>
      <c r="G33" s="39"/>
      <c r="H33" s="39"/>
      <c r="I33" s="39"/>
      <c r="J33" s="39"/>
      <c r="K33" s="39"/>
      <c r="L33" s="40"/>
    </row>
    <row r="34" spans="2:22" ht="22.5" customHeight="1" x14ac:dyDescent="0.25">
      <c r="B34" s="46" t="s">
        <v>64</v>
      </c>
      <c r="C34" s="66" t="s">
        <v>23</v>
      </c>
      <c r="D34" s="58">
        <f>ROUND(+F34/1.08,0)</f>
        <v>0</v>
      </c>
      <c r="E34" s="58">
        <f>+F34-D34</f>
        <v>0</v>
      </c>
      <c r="F34" s="58">
        <f>ROUND((F31),0)</f>
        <v>0</v>
      </c>
      <c r="G34" s="39"/>
      <c r="H34" s="39"/>
      <c r="I34" s="39"/>
      <c r="J34" s="39"/>
      <c r="K34" s="39"/>
      <c r="L34" s="40"/>
    </row>
    <row r="35" spans="2:22" ht="22.5" customHeight="1" x14ac:dyDescent="0.25">
      <c r="B35" s="58" t="s">
        <v>43</v>
      </c>
      <c r="C35" s="97">
        <f>C28+SUM(C33:C34)</f>
        <v>0</v>
      </c>
      <c r="D35" s="97">
        <f>SUM(D28,D33:D34)</f>
        <v>0</v>
      </c>
      <c r="E35" s="97">
        <f>SUM(E33:E34)+E28</f>
        <v>0</v>
      </c>
      <c r="F35" s="58">
        <f>SUM(C35:E35)</f>
        <v>0</v>
      </c>
      <c r="G35" s="39"/>
      <c r="H35" s="39"/>
      <c r="I35" s="39"/>
      <c r="J35" s="39"/>
      <c r="K35" s="39"/>
      <c r="L35" s="40"/>
    </row>
    <row r="36" spans="2:22" s="90" customFormat="1" ht="4.5" customHeight="1" x14ac:dyDescent="0.25">
      <c r="B36" s="92"/>
      <c r="C36" s="96"/>
      <c r="D36" s="96"/>
      <c r="E36" s="96"/>
      <c r="F36" s="92"/>
      <c r="G36" s="91"/>
      <c r="H36" s="39"/>
      <c r="I36" s="91"/>
      <c r="J36" s="91"/>
      <c r="K36" s="91"/>
      <c r="L36" s="95"/>
    </row>
    <row r="37" spans="2:22" ht="22.5" customHeight="1" thickBot="1" x14ac:dyDescent="0.3">
      <c r="B37" s="89" t="s">
        <v>42</v>
      </c>
      <c r="C37" s="89">
        <f>C30+SUM(C33:C34)</f>
        <v>0</v>
      </c>
      <c r="D37" s="89">
        <f>D30+SUM(D33:D34)</f>
        <v>0</v>
      </c>
      <c r="E37" s="89">
        <f>E30+SUM(E33:E34)</f>
        <v>0</v>
      </c>
      <c r="F37" s="89">
        <f>SUM(C37:E37)</f>
        <v>0</v>
      </c>
      <c r="G37" s="39"/>
      <c r="H37" s="91"/>
      <c r="I37" s="39"/>
      <c r="J37" s="39"/>
      <c r="K37" s="39"/>
      <c r="L37" s="40"/>
    </row>
    <row r="38" spans="2:22" ht="22.5" customHeight="1" thickTop="1" x14ac:dyDescent="0.25">
      <c r="B38" s="63"/>
      <c r="C38" s="64"/>
      <c r="D38" s="64"/>
      <c r="E38" s="64"/>
      <c r="F38" s="64"/>
      <c r="G38" s="39"/>
      <c r="H38" s="39"/>
      <c r="I38" s="39"/>
      <c r="J38" s="39"/>
      <c r="K38" s="39"/>
      <c r="L38" s="40"/>
    </row>
    <row r="39" spans="2:22" ht="22.5" hidden="1" customHeight="1" x14ac:dyDescent="0.25">
      <c r="B39" s="61" t="s">
        <v>41</v>
      </c>
      <c r="C39" s="94">
        <f>C35</f>
        <v>0</v>
      </c>
      <c r="D39" s="61">
        <f>D35+D26</f>
        <v>0</v>
      </c>
      <c r="E39" s="61">
        <f>E35+E26</f>
        <v>0</v>
      </c>
      <c r="F39" s="61">
        <f>F35+F26</f>
        <v>0</v>
      </c>
      <c r="G39" s="39"/>
      <c r="H39" s="38"/>
      <c r="I39" s="38"/>
      <c r="J39" s="38"/>
      <c r="K39" s="38"/>
    </row>
    <row r="40" spans="2:22" s="90" customFormat="1" ht="4.5" hidden="1" customHeight="1" x14ac:dyDescent="0.25">
      <c r="B40" s="92"/>
      <c r="C40" s="93"/>
      <c r="D40" s="92"/>
      <c r="E40" s="92"/>
      <c r="F40" s="92"/>
      <c r="G40" s="91"/>
      <c r="H40" s="38"/>
      <c r="I40" s="88"/>
      <c r="J40" s="88"/>
      <c r="K40" s="88"/>
    </row>
    <row r="41" spans="2:22" ht="22.5" hidden="1" customHeight="1" thickBot="1" x14ac:dyDescent="0.3">
      <c r="B41" s="89" t="s">
        <v>40</v>
      </c>
      <c r="C41" s="89">
        <f>C37</f>
        <v>0</v>
      </c>
      <c r="D41" s="89">
        <f>D37+D26</f>
        <v>0</v>
      </c>
      <c r="E41" s="89">
        <f>E37+E26</f>
        <v>0</v>
      </c>
      <c r="F41" s="89">
        <f>SUM(C41:E41)</f>
        <v>0</v>
      </c>
      <c r="G41" s="39"/>
      <c r="H41" s="88"/>
      <c r="I41" s="38"/>
      <c r="J41" s="38"/>
      <c r="K41" s="38"/>
    </row>
    <row r="42" spans="2:22" ht="22.5" customHeight="1" x14ac:dyDescent="0.25">
      <c r="B42" s="39"/>
      <c r="C42" s="67"/>
      <c r="D42" s="67"/>
      <c r="E42" s="68" t="str">
        <f>IF(((F39-(C37+D10))&lt;0),"UNOBLIGATED BALANCE MUST BE AT LEAST EQUAL TO"," ")</f>
        <v xml:space="preserve"> </v>
      </c>
      <c r="F42" s="69" t="str">
        <f>IF(((F39-(C37+D10))&lt;0),(C37+D10)," ")</f>
        <v xml:space="preserve"> </v>
      </c>
      <c r="G42" s="39"/>
      <c r="H42" s="38"/>
      <c r="I42" s="70"/>
      <c r="J42" s="70"/>
      <c r="K42" s="38"/>
      <c r="L42" s="38"/>
      <c r="M42" s="38"/>
      <c r="N42" s="38"/>
      <c r="O42" s="38"/>
      <c r="P42" s="38"/>
      <c r="Q42" s="38"/>
      <c r="R42" s="38"/>
      <c r="S42" s="38"/>
      <c r="T42" s="38"/>
      <c r="U42" s="38"/>
      <c r="V42" s="38"/>
    </row>
    <row r="43" spans="2:22" ht="22.5" customHeight="1" x14ac:dyDescent="0.25">
      <c r="B43" s="41" t="s">
        <v>26</v>
      </c>
      <c r="C43" s="71"/>
      <c r="D43" s="71"/>
      <c r="E43" s="71"/>
      <c r="F43" s="72"/>
      <c r="G43" s="39"/>
      <c r="H43" s="70"/>
      <c r="I43" s="38"/>
      <c r="J43" s="38"/>
      <c r="K43" s="38"/>
      <c r="L43" s="38"/>
      <c r="M43" s="38"/>
      <c r="N43" s="38"/>
      <c r="O43" s="38"/>
      <c r="P43" s="38"/>
      <c r="Q43" s="38"/>
      <c r="R43" s="38"/>
      <c r="S43" s="38"/>
      <c r="T43" s="38"/>
      <c r="U43" s="38"/>
      <c r="V43" s="38"/>
    </row>
    <row r="44" spans="2:22" ht="22.5" customHeight="1" x14ac:dyDescent="0.25">
      <c r="B44" s="48" t="s">
        <v>22</v>
      </c>
      <c r="C44" s="56">
        <f>C41</f>
        <v>0</v>
      </c>
      <c r="D44" s="56">
        <f>(D39+E39)</f>
        <v>0</v>
      </c>
      <c r="E44" s="73" t="s">
        <v>23</v>
      </c>
      <c r="F44" s="74">
        <f>SUM(C44:E44)</f>
        <v>0</v>
      </c>
      <c r="G44" s="39"/>
      <c r="H44" s="38"/>
      <c r="I44" s="39"/>
      <c r="J44" s="39"/>
      <c r="K44" s="38"/>
      <c r="L44" s="38"/>
      <c r="M44" s="38"/>
      <c r="N44" s="38"/>
      <c r="O44" s="38"/>
      <c r="P44" s="38"/>
      <c r="Q44" s="38"/>
      <c r="R44" s="38"/>
      <c r="S44" s="38"/>
      <c r="T44" s="38"/>
      <c r="U44" s="38"/>
      <c r="V44" s="38"/>
    </row>
    <row r="45" spans="2:22" ht="0.75" customHeight="1" x14ac:dyDescent="0.25">
      <c r="B45" s="50" t="s">
        <v>27</v>
      </c>
      <c r="C45" s="75" t="str">
        <f>IF([1]input!$D$54="YES",$C$41,"0.00")</f>
        <v>0.00</v>
      </c>
      <c r="D45" s="75" t="str">
        <f>IF([1]input!D54="YES",ROUND(((D41+E41-D44)/(1+[1]input!D65)),0),"0.00")</f>
        <v>0.00</v>
      </c>
      <c r="E45" s="75" t="str">
        <f>IF([1]input!D54="YES",(E41+D41-D44-D45),"0.00")</f>
        <v>0.00</v>
      </c>
      <c r="F45" s="57">
        <f>SUM(C45:E45)</f>
        <v>0</v>
      </c>
      <c r="G45" s="39"/>
      <c r="H45" s="39"/>
      <c r="I45" s="39"/>
      <c r="J45" s="39"/>
      <c r="K45" s="38"/>
    </row>
    <row r="46" spans="2:22" ht="22.5" customHeight="1" thickBot="1" x14ac:dyDescent="0.3">
      <c r="B46" s="53"/>
      <c r="C46" s="54">
        <f>SUM(C44:C45)</f>
        <v>0</v>
      </c>
      <c r="D46" s="54">
        <f>SUM(D44:D45)</f>
        <v>0</v>
      </c>
      <c r="E46" s="54">
        <f>SUM(E44:E45)</f>
        <v>0</v>
      </c>
      <c r="F46" s="54">
        <f>SUM(F44:F45)</f>
        <v>0</v>
      </c>
      <c r="G46" s="39"/>
      <c r="H46" s="39"/>
      <c r="I46" s="39"/>
      <c r="J46" s="39"/>
      <c r="K46" s="38"/>
    </row>
    <row r="47" spans="2:22" ht="22.5" customHeight="1" thickTop="1" x14ac:dyDescent="0.25">
      <c r="B47" s="40"/>
      <c r="C47" s="40"/>
      <c r="D47" s="40"/>
      <c r="E47" s="40"/>
      <c r="F47" s="40"/>
      <c r="G47" s="39"/>
      <c r="H47" s="39"/>
      <c r="I47" s="39"/>
      <c r="J47" s="39"/>
      <c r="K47" s="38"/>
    </row>
    <row r="48" spans="2:22" ht="22.5" hidden="1" customHeight="1" x14ac:dyDescent="0.25">
      <c r="B48" s="39"/>
      <c r="C48" s="40"/>
      <c r="D48" s="40"/>
      <c r="E48" s="40"/>
      <c r="F48" s="40"/>
      <c r="G48" s="39"/>
      <c r="H48" s="39"/>
      <c r="I48" s="39"/>
      <c r="J48" s="39"/>
      <c r="K48" s="38"/>
    </row>
    <row r="49" spans="2:11" ht="22.5" hidden="1" customHeight="1" x14ac:dyDescent="0.25">
      <c r="B49" s="39"/>
      <c r="C49" s="76"/>
      <c r="D49" s="77"/>
      <c r="E49" s="78" t="str">
        <f>"Grantee Carryover Req (10X) in obj code "&amp;[1]input!E125</f>
        <v>Grantee Carryover Req (10X) in obj code 01-50</v>
      </c>
      <c r="F49" s="79" t="str">
        <f>C45</f>
        <v>0.00</v>
      </c>
      <c r="G49" s="39"/>
      <c r="H49" s="39"/>
      <c r="I49" s="39"/>
      <c r="J49" s="39"/>
      <c r="K49" s="38"/>
    </row>
    <row r="50" spans="2:11" ht="22.5" hidden="1" customHeight="1" x14ac:dyDescent="0.25">
      <c r="B50" s="39"/>
      <c r="C50" s="60"/>
      <c r="D50" s="117"/>
      <c r="E50" s="118" t="s">
        <v>28</v>
      </c>
      <c r="F50" s="79">
        <f>D45+E45</f>
        <v>0</v>
      </c>
      <c r="G50" s="39"/>
      <c r="H50" s="39"/>
      <c r="I50" s="39"/>
      <c r="J50" s="39"/>
      <c r="K50" s="38"/>
    </row>
    <row r="51" spans="2:11" ht="22.5" customHeight="1" x14ac:dyDescent="0.25">
      <c r="B51" s="76"/>
      <c r="C51" s="77"/>
      <c r="D51" s="77"/>
      <c r="E51" s="120" t="s">
        <v>39</v>
      </c>
      <c r="F51" s="116">
        <f>-F25</f>
        <v>0</v>
      </c>
      <c r="G51" s="39"/>
      <c r="H51" s="39"/>
      <c r="I51" s="39"/>
      <c r="J51" s="39"/>
      <c r="K51" s="38"/>
    </row>
    <row r="52" spans="2:11" ht="22.5" customHeight="1" x14ac:dyDescent="0.25">
      <c r="B52" s="39"/>
      <c r="C52" s="40"/>
      <c r="D52" s="40"/>
      <c r="E52" s="40"/>
      <c r="F52" s="40"/>
      <c r="G52" s="39"/>
      <c r="H52" s="39"/>
      <c r="I52" s="38"/>
      <c r="J52" s="38"/>
      <c r="K52" s="38"/>
    </row>
    <row r="53" spans="2:11" ht="22.5" customHeight="1" x14ac:dyDescent="0.25">
      <c r="B53" s="76"/>
      <c r="C53" s="77"/>
      <c r="D53" s="77"/>
      <c r="E53" s="81" t="s">
        <v>38</v>
      </c>
      <c r="F53" s="119">
        <f>F46</f>
        <v>0</v>
      </c>
      <c r="G53" s="39"/>
      <c r="H53" s="80"/>
      <c r="I53" s="39"/>
      <c r="J53" s="39"/>
      <c r="K53" s="38"/>
    </row>
    <row r="54" spans="2:11" ht="22.5" customHeight="1" x14ac:dyDescent="0.25">
      <c r="B54" s="39"/>
      <c r="C54" s="40"/>
      <c r="D54" s="40"/>
      <c r="E54" s="40"/>
      <c r="F54" s="40"/>
      <c r="G54" s="39"/>
      <c r="H54" s="39"/>
      <c r="I54" s="39"/>
      <c r="J54" s="39"/>
      <c r="K54" s="38"/>
    </row>
    <row r="55" spans="2:11" ht="22.5" customHeight="1" x14ac:dyDescent="0.25">
      <c r="B55" s="76"/>
      <c r="C55" s="77"/>
      <c r="D55" s="77"/>
      <c r="E55" s="81" t="s">
        <v>37</v>
      </c>
      <c r="F55" s="119">
        <f>F34</f>
        <v>0</v>
      </c>
      <c r="G55" s="39"/>
      <c r="H55" s="39"/>
      <c r="I55" s="38"/>
      <c r="J55" s="38"/>
      <c r="K55" s="38"/>
    </row>
    <row r="56" spans="2:11" ht="22.5" customHeight="1" x14ac:dyDescent="0.25">
      <c r="B56" s="39"/>
      <c r="C56" s="82"/>
      <c r="D56" s="40"/>
      <c r="E56" s="67"/>
      <c r="F56" s="67"/>
      <c r="G56" s="39"/>
      <c r="H56" s="39"/>
      <c r="I56" s="38"/>
      <c r="J56" s="38"/>
      <c r="K56" s="38"/>
    </row>
    <row r="57" spans="2:11" ht="22.5" customHeight="1" x14ac:dyDescent="0.25">
      <c r="B57" s="40"/>
      <c r="C57" s="40"/>
      <c r="D57" s="40"/>
      <c r="E57" s="40"/>
      <c r="F57" s="40"/>
      <c r="G57" s="39"/>
      <c r="H57" s="39"/>
      <c r="I57" s="38"/>
      <c r="J57" s="38"/>
      <c r="K57" s="38"/>
    </row>
    <row r="58" spans="2:11" ht="22.5" hidden="1" customHeight="1" x14ac:dyDescent="0.25">
      <c r="B58" s="63"/>
      <c r="C58" s="41" t="s">
        <v>29</v>
      </c>
      <c r="D58" s="42"/>
      <c r="E58" s="42"/>
      <c r="F58" s="43"/>
      <c r="G58" s="39"/>
      <c r="H58" s="39"/>
      <c r="I58" s="38"/>
      <c r="J58" s="38"/>
      <c r="K58" s="38"/>
    </row>
    <row r="59" spans="2:11" ht="22.5" hidden="1" customHeight="1" x14ac:dyDescent="0.25">
      <c r="B59" s="63"/>
      <c r="C59" s="76"/>
      <c r="D59" s="77"/>
      <c r="E59" s="83" t="s">
        <v>30</v>
      </c>
      <c r="F59" s="84">
        <f>D44-F62</f>
        <v>0</v>
      </c>
      <c r="G59" s="39"/>
      <c r="H59" s="39"/>
      <c r="I59" s="38"/>
      <c r="J59" s="38"/>
      <c r="K59" s="38"/>
    </row>
    <row r="60" spans="2:11" ht="22.5" hidden="1" customHeight="1" x14ac:dyDescent="0.25">
      <c r="B60" s="63"/>
      <c r="C60" s="65"/>
      <c r="D60" s="85"/>
      <c r="E60" s="86" t="s">
        <v>31</v>
      </c>
      <c r="F60" s="84">
        <f>[1]input!E228</f>
        <v>0</v>
      </c>
      <c r="G60" s="38"/>
      <c r="H60" s="39"/>
      <c r="I60" s="38"/>
      <c r="J60" s="38"/>
      <c r="K60" s="38"/>
    </row>
    <row r="61" spans="2:11" ht="22.5" hidden="1" customHeight="1" x14ac:dyDescent="0.25">
      <c r="B61" s="63"/>
      <c r="C61" s="65"/>
      <c r="D61" s="85"/>
      <c r="E61" s="86" t="s">
        <v>32</v>
      </c>
      <c r="F61" s="84">
        <f>C44</f>
        <v>0</v>
      </c>
      <c r="G61" s="38"/>
      <c r="H61" s="38"/>
      <c r="I61" s="38"/>
      <c r="J61" s="38"/>
      <c r="K61" s="38"/>
    </row>
    <row r="62" spans="2:11" ht="22.5" hidden="1" customHeight="1" x14ac:dyDescent="0.25">
      <c r="B62" s="63"/>
      <c r="C62" s="65"/>
      <c r="D62" s="85"/>
      <c r="E62" s="86" t="s">
        <v>33</v>
      </c>
      <c r="F62" s="84">
        <f>F10</f>
        <v>0</v>
      </c>
      <c r="G62" s="38"/>
      <c r="H62" s="38"/>
      <c r="I62" s="38"/>
      <c r="J62" s="38"/>
      <c r="K62" s="38"/>
    </row>
    <row r="63" spans="2:11" ht="15.75" x14ac:dyDescent="0.25">
      <c r="B63" s="63"/>
      <c r="C63" s="63"/>
      <c r="D63" s="63"/>
      <c r="E63" s="63"/>
      <c r="F63" s="63"/>
      <c r="G63" s="38"/>
      <c r="H63" s="38"/>
      <c r="I63" s="38"/>
      <c r="J63" s="38"/>
      <c r="K63" s="38"/>
    </row>
    <row r="64" spans="2:11" ht="15.75" x14ac:dyDescent="0.25">
      <c r="B64" s="63"/>
      <c r="C64" s="63"/>
      <c r="D64" s="63"/>
      <c r="E64" s="63"/>
      <c r="F64" s="63"/>
      <c r="H64" s="38"/>
    </row>
    <row r="65" spans="1:22" ht="15.75" x14ac:dyDescent="0.25">
      <c r="B65" s="63"/>
      <c r="C65" s="63"/>
      <c r="D65" s="63"/>
      <c r="E65" s="63"/>
      <c r="F65" s="63"/>
    </row>
    <row r="66" spans="1:22" ht="15.75" x14ac:dyDescent="0.25">
      <c r="B66" s="63"/>
      <c r="C66" s="63"/>
      <c r="D66" s="63"/>
      <c r="E66" s="63"/>
      <c r="F66" s="63"/>
    </row>
    <row r="67" spans="1:22" ht="15.75" x14ac:dyDescent="0.25">
      <c r="B67" s="63"/>
      <c r="C67" s="63"/>
      <c r="D67" s="63"/>
      <c r="E67" s="63"/>
      <c r="F67" s="63"/>
    </row>
    <row r="68" spans="1:22" ht="15.75" x14ac:dyDescent="0.25">
      <c r="B68" s="40"/>
      <c r="C68" s="40"/>
      <c r="D68" s="40"/>
      <c r="E68" s="40"/>
      <c r="F68" s="40"/>
    </row>
    <row r="69" spans="1:22" ht="15.75" x14ac:dyDescent="0.25">
      <c r="B69" s="40"/>
      <c r="C69" s="40"/>
      <c r="D69" s="40"/>
      <c r="E69" s="40"/>
      <c r="F69" s="40"/>
    </row>
    <row r="70" spans="1:22" ht="15.75" x14ac:dyDescent="0.25">
      <c r="B70" s="40"/>
      <c r="C70" s="40"/>
      <c r="D70" s="40"/>
      <c r="E70" s="40"/>
      <c r="F70" s="40"/>
    </row>
    <row r="71" spans="1:22" ht="15.75" x14ac:dyDescent="0.25">
      <c r="B71" s="45"/>
      <c r="C71" s="45"/>
      <c r="D71" s="45"/>
      <c r="E71" s="45"/>
      <c r="F71" s="45"/>
    </row>
    <row r="72" spans="1:22" ht="15.75" x14ac:dyDescent="0.25">
      <c r="B72" s="40"/>
      <c r="C72" s="40"/>
      <c r="D72" s="40"/>
      <c r="E72" s="40"/>
      <c r="F72" s="40"/>
    </row>
    <row r="73" spans="1:22" ht="15.75" x14ac:dyDescent="0.25">
      <c r="B73" s="40"/>
      <c r="C73" s="40"/>
      <c r="D73" s="40"/>
      <c r="E73" s="40"/>
      <c r="F73" s="40"/>
    </row>
    <row r="74" spans="1:22" ht="15.75" x14ac:dyDescent="0.25">
      <c r="B74" s="40"/>
      <c r="C74" s="40"/>
      <c r="D74" s="40"/>
      <c r="E74" s="40"/>
      <c r="F74" s="40"/>
    </row>
    <row r="75" spans="1:22" s="40" customFormat="1" ht="15.75" x14ac:dyDescent="0.25">
      <c r="A75" s="37"/>
      <c r="G75" s="37"/>
      <c r="H75" s="37"/>
      <c r="I75" s="37"/>
      <c r="J75" s="37"/>
      <c r="K75" s="37"/>
      <c r="L75" s="37"/>
      <c r="M75" s="37"/>
      <c r="N75" s="37"/>
      <c r="O75" s="37"/>
      <c r="P75" s="37"/>
      <c r="Q75" s="37"/>
      <c r="R75" s="37"/>
      <c r="S75" s="37"/>
      <c r="T75" s="37"/>
      <c r="U75" s="37"/>
      <c r="V75" s="37"/>
    </row>
    <row r="76" spans="1:22" s="40" customFormat="1" ht="15.75" x14ac:dyDescent="0.25">
      <c r="A76" s="37"/>
      <c r="G76" s="37"/>
      <c r="H76" s="37"/>
      <c r="I76" s="37"/>
      <c r="J76" s="37"/>
      <c r="K76" s="37"/>
      <c r="L76" s="37"/>
      <c r="M76" s="37"/>
      <c r="N76" s="37"/>
      <c r="O76" s="37"/>
      <c r="P76" s="37"/>
      <c r="Q76" s="37"/>
      <c r="R76" s="37"/>
      <c r="S76" s="37"/>
      <c r="T76" s="37"/>
      <c r="U76" s="37"/>
      <c r="V76" s="37"/>
    </row>
    <row r="77" spans="1:22" s="40" customFormat="1" ht="15.75" x14ac:dyDescent="0.25">
      <c r="A77" s="37"/>
      <c r="G77" s="37"/>
      <c r="H77" s="37"/>
      <c r="I77" s="37"/>
      <c r="J77" s="37"/>
      <c r="K77" s="37"/>
      <c r="L77" s="37"/>
      <c r="M77" s="37"/>
      <c r="N77" s="37"/>
      <c r="O77" s="37"/>
      <c r="P77" s="37"/>
      <c r="Q77" s="37"/>
      <c r="R77" s="37"/>
      <c r="S77" s="37"/>
      <c r="T77" s="37"/>
      <c r="U77" s="37"/>
      <c r="V77" s="37"/>
    </row>
    <row r="78" spans="1:22" s="40" customFormat="1" ht="15.75" x14ac:dyDescent="0.25">
      <c r="A78" s="37"/>
      <c r="G78" s="37"/>
      <c r="H78" s="37"/>
      <c r="I78" s="37"/>
      <c r="J78" s="37"/>
      <c r="K78" s="37"/>
      <c r="L78" s="37"/>
      <c r="M78" s="37"/>
      <c r="N78" s="37"/>
      <c r="O78" s="37"/>
      <c r="P78" s="37"/>
      <c r="Q78" s="37"/>
      <c r="R78" s="37"/>
      <c r="S78" s="37"/>
      <c r="T78" s="37"/>
      <c r="U78" s="37"/>
      <c r="V78" s="37"/>
    </row>
    <row r="79" spans="1:22" s="40" customFormat="1" ht="15.75" x14ac:dyDescent="0.25">
      <c r="A79" s="37"/>
      <c r="G79" s="37"/>
      <c r="H79" s="37"/>
      <c r="I79" s="37"/>
      <c r="J79" s="37"/>
      <c r="K79" s="37"/>
      <c r="L79" s="37"/>
      <c r="M79" s="37"/>
      <c r="N79" s="37"/>
      <c r="O79" s="37"/>
      <c r="P79" s="37"/>
      <c r="Q79" s="37"/>
      <c r="R79" s="37"/>
      <c r="S79" s="37"/>
      <c r="T79" s="37"/>
      <c r="U79" s="37"/>
      <c r="V79" s="37"/>
    </row>
    <row r="80" spans="1:22" s="40" customFormat="1" ht="15.75" x14ac:dyDescent="0.25">
      <c r="A80" s="37"/>
      <c r="G80" s="37"/>
      <c r="H80" s="37"/>
      <c r="I80" s="37"/>
      <c r="J80" s="37"/>
      <c r="K80" s="37"/>
      <c r="L80" s="37"/>
      <c r="M80" s="37"/>
      <c r="N80" s="37"/>
      <c r="O80" s="37"/>
      <c r="P80" s="37"/>
      <c r="Q80" s="37"/>
      <c r="R80" s="37"/>
      <c r="S80" s="37"/>
      <c r="T80" s="37"/>
      <c r="U80" s="37"/>
      <c r="V80" s="37"/>
    </row>
    <row r="81" spans="1:22" s="40" customFormat="1" ht="15.75" x14ac:dyDescent="0.25">
      <c r="A81" s="37"/>
      <c r="G81" s="37"/>
      <c r="H81" s="37"/>
      <c r="I81" s="37"/>
      <c r="J81" s="37"/>
      <c r="K81" s="37"/>
      <c r="L81" s="37"/>
      <c r="M81" s="37"/>
      <c r="N81" s="37"/>
      <c r="O81" s="37"/>
      <c r="P81" s="37"/>
      <c r="Q81" s="37"/>
      <c r="R81" s="37"/>
      <c r="S81" s="37"/>
      <c r="T81" s="37"/>
      <c r="U81" s="37"/>
      <c r="V81" s="37"/>
    </row>
    <row r="82" spans="1:22" s="40" customFormat="1" ht="15.75" x14ac:dyDescent="0.25">
      <c r="A82" s="37"/>
      <c r="G82" s="37"/>
      <c r="H82" s="37"/>
      <c r="I82" s="37"/>
      <c r="J82" s="37"/>
      <c r="K82" s="37"/>
      <c r="L82" s="37"/>
      <c r="M82" s="37"/>
      <c r="N82" s="37"/>
      <c r="O82" s="37"/>
      <c r="P82" s="37"/>
      <c r="Q82" s="37"/>
      <c r="R82" s="37"/>
      <c r="S82" s="37"/>
      <c r="T82" s="37"/>
      <c r="U82" s="37"/>
      <c r="V82" s="37"/>
    </row>
    <row r="83" spans="1:22" s="40" customFormat="1" ht="15.75" x14ac:dyDescent="0.25">
      <c r="A83" s="37"/>
      <c r="G83" s="37"/>
      <c r="H83" s="37"/>
      <c r="I83" s="37"/>
      <c r="J83" s="37"/>
      <c r="K83" s="37"/>
      <c r="L83" s="37"/>
      <c r="M83" s="37"/>
      <c r="N83" s="37"/>
      <c r="O83" s="37"/>
      <c r="P83" s="37"/>
      <c r="Q83" s="37"/>
      <c r="R83" s="37"/>
      <c r="S83" s="37"/>
      <c r="T83" s="37"/>
      <c r="U83" s="37"/>
      <c r="V83" s="37"/>
    </row>
    <row r="84" spans="1:22" s="40" customFormat="1" ht="15.75" x14ac:dyDescent="0.25">
      <c r="A84" s="37"/>
      <c r="G84" s="37"/>
      <c r="H84" s="37"/>
      <c r="I84" s="37"/>
      <c r="J84" s="37"/>
      <c r="K84" s="37"/>
      <c r="L84" s="37"/>
      <c r="M84" s="37"/>
      <c r="N84" s="37"/>
      <c r="O84" s="37"/>
      <c r="P84" s="37"/>
      <c r="Q84" s="37"/>
      <c r="R84" s="37"/>
      <c r="S84" s="37"/>
      <c r="T84" s="37"/>
      <c r="U84" s="37"/>
      <c r="V84" s="37"/>
    </row>
    <row r="85" spans="1:22" s="40" customFormat="1" ht="15.75" x14ac:dyDescent="0.25">
      <c r="A85" s="37"/>
      <c r="G85" s="37"/>
      <c r="H85" s="37"/>
      <c r="I85" s="37"/>
      <c r="J85" s="37"/>
      <c r="K85" s="37"/>
      <c r="L85" s="37"/>
      <c r="M85" s="37"/>
      <c r="N85" s="37"/>
      <c r="O85" s="37"/>
      <c r="P85" s="37"/>
      <c r="Q85" s="37"/>
      <c r="R85" s="37"/>
      <c r="S85" s="37"/>
      <c r="T85" s="37"/>
      <c r="U85" s="37"/>
      <c r="V85" s="37"/>
    </row>
    <row r="86" spans="1:22" s="40" customFormat="1" ht="15.75" x14ac:dyDescent="0.25">
      <c r="A86" s="37"/>
      <c r="G86" s="37"/>
      <c r="H86" s="37"/>
      <c r="I86" s="37"/>
      <c r="J86" s="37"/>
      <c r="K86" s="37"/>
      <c r="L86" s="37"/>
      <c r="M86" s="37"/>
      <c r="N86" s="37"/>
      <c r="O86" s="37"/>
      <c r="P86" s="37"/>
      <c r="Q86" s="37"/>
      <c r="R86" s="37"/>
      <c r="S86" s="37"/>
      <c r="T86" s="37"/>
      <c r="U86" s="37"/>
      <c r="V86" s="37"/>
    </row>
    <row r="87" spans="1:22" s="40" customFormat="1" ht="15.75" x14ac:dyDescent="0.25">
      <c r="A87" s="37"/>
      <c r="G87" s="37"/>
      <c r="H87" s="37"/>
      <c r="I87" s="37"/>
      <c r="J87" s="37"/>
      <c r="K87" s="37"/>
      <c r="L87" s="37"/>
      <c r="M87" s="37"/>
      <c r="N87" s="37"/>
      <c r="O87" s="37"/>
      <c r="P87" s="37"/>
      <c r="Q87" s="37"/>
      <c r="R87" s="37"/>
      <c r="S87" s="37"/>
      <c r="T87" s="37"/>
      <c r="U87" s="37"/>
      <c r="V87" s="37"/>
    </row>
    <row r="88" spans="1:22" s="40" customFormat="1" ht="15.75" x14ac:dyDescent="0.25">
      <c r="A88" s="37"/>
      <c r="G88" s="37"/>
      <c r="H88" s="37"/>
      <c r="I88" s="37"/>
      <c r="J88" s="37"/>
      <c r="K88" s="37"/>
      <c r="L88" s="37"/>
      <c r="M88" s="37"/>
      <c r="N88" s="37"/>
      <c r="O88" s="37"/>
      <c r="P88" s="37"/>
      <c r="Q88" s="37"/>
      <c r="R88" s="37"/>
      <c r="S88" s="37"/>
      <c r="T88" s="37"/>
      <c r="U88" s="37"/>
      <c r="V88" s="37"/>
    </row>
    <row r="89" spans="1:22" s="40" customFormat="1" ht="15.75" x14ac:dyDescent="0.25">
      <c r="A89" s="37"/>
      <c r="G89" s="37"/>
      <c r="H89" s="37"/>
      <c r="I89" s="37"/>
      <c r="J89" s="37"/>
      <c r="K89" s="37"/>
      <c r="L89" s="37"/>
      <c r="M89" s="37"/>
      <c r="N89" s="37"/>
      <c r="O89" s="37"/>
      <c r="P89" s="37"/>
      <c r="Q89" s="37"/>
      <c r="R89" s="37"/>
      <c r="S89" s="37"/>
      <c r="T89" s="37"/>
      <c r="U89" s="37"/>
      <c r="V89" s="37"/>
    </row>
    <row r="90" spans="1:22" s="40" customFormat="1" ht="15.75" x14ac:dyDescent="0.25">
      <c r="A90" s="37"/>
      <c r="G90" s="37"/>
      <c r="H90" s="37"/>
      <c r="I90" s="37"/>
      <c r="J90" s="37"/>
      <c r="K90" s="37"/>
      <c r="L90" s="37"/>
      <c r="M90" s="37"/>
      <c r="N90" s="37"/>
      <c r="O90" s="37"/>
      <c r="P90" s="37"/>
      <c r="Q90" s="37"/>
      <c r="R90" s="37"/>
      <c r="S90" s="37"/>
      <c r="T90" s="37"/>
      <c r="U90" s="37"/>
      <c r="V90" s="37"/>
    </row>
    <row r="91" spans="1:22" s="40" customFormat="1" ht="15.75" x14ac:dyDescent="0.25">
      <c r="A91" s="37"/>
      <c r="G91" s="37"/>
      <c r="H91" s="37"/>
      <c r="I91" s="37"/>
      <c r="J91" s="37"/>
      <c r="K91" s="37"/>
      <c r="L91" s="37"/>
      <c r="M91" s="37"/>
      <c r="N91" s="37"/>
      <c r="O91" s="37"/>
      <c r="P91" s="37"/>
      <c r="Q91" s="37"/>
      <c r="R91" s="37"/>
      <c r="S91" s="37"/>
      <c r="T91" s="37"/>
      <c r="U91" s="37"/>
      <c r="V91" s="37"/>
    </row>
    <row r="92" spans="1:22" s="40" customFormat="1" ht="15.75" x14ac:dyDescent="0.25">
      <c r="A92" s="37"/>
      <c r="G92" s="37"/>
      <c r="H92" s="37"/>
      <c r="I92" s="37"/>
      <c r="J92" s="37"/>
      <c r="K92" s="37"/>
      <c r="L92" s="37"/>
      <c r="M92" s="37"/>
      <c r="N92" s="37"/>
      <c r="O92" s="37"/>
      <c r="P92" s="37"/>
      <c r="Q92" s="37"/>
      <c r="R92" s="37"/>
      <c r="S92" s="37"/>
      <c r="T92" s="37"/>
      <c r="U92" s="37"/>
      <c r="V92" s="37"/>
    </row>
    <row r="93" spans="1:22" s="40" customFormat="1" ht="15.75" x14ac:dyDescent="0.25">
      <c r="A93" s="37"/>
      <c r="B93" s="37"/>
      <c r="C93" s="37"/>
      <c r="D93" s="37"/>
      <c r="G93" s="37"/>
      <c r="H93" s="37"/>
      <c r="I93" s="37"/>
      <c r="J93" s="37"/>
      <c r="K93" s="37"/>
      <c r="L93" s="37"/>
      <c r="M93" s="37"/>
      <c r="N93" s="37"/>
      <c r="O93" s="37"/>
      <c r="P93" s="37"/>
      <c r="Q93" s="37"/>
      <c r="R93" s="37"/>
      <c r="S93" s="37"/>
      <c r="T93" s="37"/>
      <c r="U93" s="37"/>
      <c r="V93" s="37"/>
    </row>
    <row r="94" spans="1:22" s="40" customFormat="1" ht="15.75" x14ac:dyDescent="0.25">
      <c r="A94" s="37"/>
      <c r="G94" s="37"/>
      <c r="H94" s="37"/>
      <c r="I94" s="37"/>
      <c r="J94" s="37"/>
      <c r="K94" s="37"/>
      <c r="L94" s="37"/>
      <c r="M94" s="37"/>
      <c r="N94" s="37"/>
      <c r="O94" s="37"/>
      <c r="P94" s="37"/>
      <c r="Q94" s="37"/>
      <c r="R94" s="37"/>
      <c r="S94" s="37"/>
      <c r="T94" s="37"/>
      <c r="U94" s="37"/>
      <c r="V94" s="37"/>
    </row>
    <row r="95" spans="1:22" s="40" customFormat="1" ht="15.75" x14ac:dyDescent="0.25">
      <c r="A95" s="37"/>
      <c r="G95" s="37"/>
      <c r="H95" s="37"/>
      <c r="I95" s="37"/>
      <c r="J95" s="37"/>
      <c r="K95" s="37"/>
      <c r="L95" s="37"/>
      <c r="M95" s="37"/>
      <c r="N95" s="37"/>
      <c r="O95" s="37"/>
      <c r="P95" s="37"/>
      <c r="Q95" s="37"/>
      <c r="R95" s="37"/>
      <c r="S95" s="37"/>
      <c r="T95" s="37"/>
      <c r="U95" s="37"/>
      <c r="V95" s="37"/>
    </row>
    <row r="96" spans="1:22" s="40" customFormat="1" ht="15.75" x14ac:dyDescent="0.25">
      <c r="A96" s="37"/>
      <c r="G96" s="37"/>
      <c r="H96" s="37"/>
      <c r="I96" s="37"/>
      <c r="J96" s="37"/>
      <c r="K96" s="37"/>
      <c r="L96" s="37"/>
      <c r="M96" s="37"/>
      <c r="N96" s="37"/>
      <c r="O96" s="37"/>
      <c r="P96" s="37"/>
      <c r="Q96" s="37"/>
      <c r="R96" s="37"/>
      <c r="S96" s="37"/>
      <c r="T96" s="37"/>
      <c r="U96" s="37"/>
      <c r="V96" s="37"/>
    </row>
    <row r="97" spans="1:22" s="40" customFormat="1" ht="15.75" x14ac:dyDescent="0.25">
      <c r="A97" s="37"/>
      <c r="B97" s="37"/>
      <c r="C97" s="37"/>
      <c r="D97" s="37"/>
      <c r="G97" s="37"/>
      <c r="H97" s="37"/>
      <c r="I97" s="37"/>
      <c r="J97" s="37"/>
      <c r="K97" s="37"/>
      <c r="L97" s="37"/>
      <c r="M97" s="37"/>
      <c r="N97" s="37"/>
      <c r="O97" s="37"/>
      <c r="P97" s="37"/>
      <c r="Q97" s="37"/>
      <c r="R97" s="37"/>
      <c r="S97" s="37"/>
      <c r="T97" s="37"/>
      <c r="U97" s="37"/>
      <c r="V97" s="37"/>
    </row>
    <row r="98" spans="1:22" s="40" customFormat="1" ht="15.75" x14ac:dyDescent="0.25">
      <c r="A98" s="37"/>
      <c r="B98" s="37"/>
      <c r="C98" s="37"/>
      <c r="D98" s="37"/>
      <c r="G98" s="37"/>
      <c r="H98" s="37"/>
      <c r="I98" s="37"/>
      <c r="J98" s="37"/>
      <c r="K98" s="37"/>
      <c r="L98" s="37"/>
      <c r="M98" s="37"/>
      <c r="N98" s="37"/>
      <c r="O98" s="37"/>
      <c r="P98" s="37"/>
      <c r="Q98" s="37"/>
      <c r="R98" s="37"/>
      <c r="S98" s="37"/>
      <c r="T98" s="37"/>
      <c r="U98" s="37"/>
      <c r="V98" s="37"/>
    </row>
    <row r="102" spans="1:22" s="40" customFormat="1" ht="15.75" x14ac:dyDescent="0.25">
      <c r="A102" s="37"/>
      <c r="B102" s="37"/>
      <c r="C102" s="38"/>
      <c r="D102" s="38"/>
      <c r="E102" s="38"/>
      <c r="F102" s="37"/>
      <c r="G102" s="37"/>
      <c r="H102" s="37"/>
      <c r="I102" s="37"/>
      <c r="J102" s="37"/>
      <c r="K102" s="37"/>
      <c r="L102" s="37"/>
      <c r="M102" s="37"/>
      <c r="N102" s="37"/>
      <c r="O102" s="37"/>
      <c r="P102" s="37"/>
      <c r="Q102" s="37"/>
      <c r="R102" s="37"/>
      <c r="S102" s="37"/>
      <c r="T102" s="37"/>
      <c r="U102" s="37"/>
      <c r="V102" s="37"/>
    </row>
    <row r="103" spans="1:22" s="40" customFormat="1" ht="15.75" x14ac:dyDescent="0.25">
      <c r="A103" s="37"/>
      <c r="B103" s="37"/>
      <c r="C103" s="39"/>
      <c r="D103" s="39"/>
      <c r="E103" s="39"/>
      <c r="G103" s="37"/>
      <c r="H103" s="37"/>
      <c r="I103" s="37"/>
      <c r="J103" s="37"/>
      <c r="K103" s="37"/>
      <c r="L103" s="37"/>
      <c r="M103" s="37"/>
      <c r="N103" s="37"/>
      <c r="O103" s="37"/>
      <c r="P103" s="37"/>
      <c r="Q103" s="37"/>
      <c r="R103" s="37"/>
      <c r="S103" s="37"/>
      <c r="T103" s="37"/>
      <c r="U103" s="37"/>
      <c r="V103" s="37"/>
    </row>
    <row r="104" spans="1:22" s="40" customFormat="1" ht="15.75" x14ac:dyDescent="0.25">
      <c r="A104" s="37"/>
      <c r="B104" s="37"/>
      <c r="C104" s="39"/>
      <c r="D104" s="39"/>
      <c r="E104" s="39"/>
      <c r="G104" s="37"/>
      <c r="H104" s="37"/>
      <c r="I104" s="37"/>
      <c r="J104" s="37"/>
      <c r="K104" s="37"/>
      <c r="L104" s="37"/>
      <c r="M104" s="37"/>
      <c r="N104" s="37"/>
      <c r="O104" s="37"/>
      <c r="P104" s="37"/>
      <c r="Q104" s="37"/>
      <c r="R104" s="37"/>
      <c r="S104" s="37"/>
      <c r="T104" s="37"/>
      <c r="U104" s="37"/>
      <c r="V104" s="37"/>
    </row>
    <row r="105" spans="1:22" s="40" customFormat="1" ht="15.75" x14ac:dyDescent="0.25">
      <c r="A105" s="37"/>
      <c r="B105" s="37"/>
      <c r="C105" s="39"/>
      <c r="D105" s="39"/>
      <c r="E105" s="39"/>
      <c r="G105" s="37"/>
      <c r="H105" s="37"/>
      <c r="I105" s="37"/>
      <c r="J105" s="37"/>
      <c r="K105" s="37"/>
      <c r="L105" s="37"/>
      <c r="M105" s="37"/>
      <c r="N105" s="37"/>
      <c r="O105" s="37"/>
      <c r="P105" s="37"/>
      <c r="Q105" s="37"/>
      <c r="R105" s="37"/>
      <c r="S105" s="37"/>
      <c r="T105" s="37"/>
      <c r="U105" s="37"/>
      <c r="V105" s="37"/>
    </row>
    <row r="106" spans="1:22" s="40" customFormat="1" ht="15.75" x14ac:dyDescent="0.25">
      <c r="A106" s="37"/>
      <c r="B106" s="37"/>
      <c r="C106" s="39"/>
      <c r="D106" s="39"/>
      <c r="E106" s="39"/>
      <c r="G106" s="37"/>
      <c r="H106" s="37"/>
      <c r="I106" s="37"/>
      <c r="J106" s="37"/>
      <c r="K106" s="37"/>
      <c r="L106" s="37"/>
      <c r="M106" s="37"/>
      <c r="N106" s="37"/>
      <c r="O106" s="37"/>
      <c r="P106" s="37"/>
      <c r="Q106" s="37"/>
      <c r="R106" s="37"/>
      <c r="S106" s="37"/>
      <c r="T106" s="37"/>
      <c r="U106" s="37"/>
      <c r="V106" s="37"/>
    </row>
    <row r="107" spans="1:22" ht="15.75" x14ac:dyDescent="0.25">
      <c r="C107" s="39"/>
      <c r="D107" s="39"/>
      <c r="E107" s="39"/>
      <c r="F107" s="40"/>
    </row>
    <row r="108" spans="1:22" ht="15.75" x14ac:dyDescent="0.25">
      <c r="C108" s="67"/>
      <c r="D108" s="67"/>
      <c r="E108" s="67"/>
      <c r="F108" s="40"/>
    </row>
    <row r="109" spans="1:22" ht="15.75" x14ac:dyDescent="0.25">
      <c r="C109" s="39"/>
      <c r="D109" s="39"/>
      <c r="E109" s="39"/>
      <c r="F109" s="40"/>
    </row>
    <row r="110" spans="1:22" ht="15.75" x14ac:dyDescent="0.25">
      <c r="C110" s="39"/>
      <c r="D110" s="39"/>
      <c r="E110" s="39"/>
      <c r="F110" s="40"/>
    </row>
    <row r="111" spans="1:22" ht="15.75" x14ac:dyDescent="0.25">
      <c r="C111" s="87" t="s">
        <v>34</v>
      </c>
      <c r="D111" s="87"/>
      <c r="E111" s="45"/>
      <c r="F111" s="40"/>
    </row>
    <row r="112" spans="1:22" ht="15.75" x14ac:dyDescent="0.25">
      <c r="C112" s="39"/>
      <c r="D112" s="39"/>
      <c r="E112" s="39"/>
      <c r="F112" s="40"/>
    </row>
    <row r="113" spans="3:6" ht="15.75" x14ac:dyDescent="0.25">
      <c r="C113" s="39"/>
      <c r="D113" s="39"/>
      <c r="E113" s="39"/>
      <c r="F113" s="40"/>
    </row>
    <row r="114" spans="3:6" ht="15.75" x14ac:dyDescent="0.25">
      <c r="C114" s="39"/>
      <c r="D114" s="39"/>
      <c r="E114" s="39"/>
      <c r="F114" s="40"/>
    </row>
    <row r="115" spans="3:6" ht="15.75" x14ac:dyDescent="0.25">
      <c r="C115" s="39"/>
      <c r="D115" s="39"/>
      <c r="E115" s="39"/>
      <c r="F115" s="40"/>
    </row>
  </sheetData>
  <mergeCells count="1">
    <mergeCell ref="B5:F5"/>
  </mergeCells>
  <printOptions horizontalCentered="1" gridLinesSet="0"/>
  <pageMargins left="0.5" right="0.5" top="0.75" bottom="0.5" header="0" footer="0"/>
  <pageSetup scale="77" orientation="portrait" horizontalDpi="4294967292" vertic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Tracking</vt:lpstr>
      <vt:lpstr>Reconciliation&amp;Closeout</vt:lpstr>
      <vt:lpstr>Sheet2</vt:lpstr>
      <vt:lpstr>'Reconciliation&amp;Closeout'!Deficit</vt:lpstr>
      <vt:lpstr>'Reconciliation&amp;Closeout'!Print_Area</vt:lpstr>
      <vt:lpstr>Tracking!Print_Area</vt:lpstr>
    </vt:vector>
  </TitlesOfParts>
  <Company>University of Washington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Larmore</dc:creator>
  <cp:lastModifiedBy>Laurie Stephan</cp:lastModifiedBy>
  <cp:lastPrinted>2014-03-18T18:44:56Z</cp:lastPrinted>
  <dcterms:created xsi:type="dcterms:W3CDTF">2013-04-17T17:48:58Z</dcterms:created>
  <dcterms:modified xsi:type="dcterms:W3CDTF">2014-07-18T21:58:43Z</dcterms:modified>
</cp:coreProperties>
</file>